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60" windowWidth="24240" windowHeight="12370" activeTab="8"/>
  </bookViews>
  <sheets>
    <sheet name="Хлеб" sheetId="1" r:id="rId1"/>
    <sheet name="Овощи" sheetId="2" r:id="rId2"/>
    <sheet name="Мясо" sheetId="3" r:id="rId3"/>
    <sheet name="Курица" sheetId="4" r:id="rId4"/>
    <sheet name="Колбаса" sheetId="5" r:id="rId5"/>
    <sheet name="Молочка" sheetId="6" r:id="rId6"/>
    <sheet name="Прочее" sheetId="7" r:id="rId7"/>
    <sheet name="Рыба" sheetId="8" r:id="rId8"/>
    <sheet name="Фрукты" sheetId="9" r:id="rId9"/>
  </sheets>
  <definedNames>
    <definedName name="dict0fb2228ebb2d49d896fff989096d7cad">#REF!</definedName>
    <definedName name="dict14596a9dae914c82b1d1f6ee71223594">#REF!</definedName>
    <definedName name="dict28a029930c6c4c6183fe89b27732bc00">#REF!</definedName>
    <definedName name="dict6c80fd1871f145d6b5565784c2b09029">#REF!</definedName>
    <definedName name="dictba3b8dc03d754426ad39ab6e2adeedcf">#REF!</definedName>
  </definedNames>
  <calcPr fullCalcOnLoad="1"/>
</workbook>
</file>

<file path=xl/sharedStrings.xml><?xml version="1.0" encoding="utf-8"?>
<sst xmlns="http://schemas.openxmlformats.org/spreadsheetml/2006/main" count="725" uniqueCount="330">
  <si>
    <t>тара, обеспечивающая сохранность, целостность товара</t>
  </si>
  <si>
    <t>потребительская тара</t>
  </si>
  <si>
    <t xml:space="preserve">потребительская тара, пакет до 30 кг </t>
  </si>
  <si>
    <t>металлические банки. Вес  до 250 г</t>
  </si>
  <si>
    <t>Ведра из полимерных материалов до 10 кг</t>
  </si>
  <si>
    <t xml:space="preserve">Смеси сушеных фруктов </t>
  </si>
  <si>
    <t xml:space="preserve">Компот из сухофруктов. Высший  сорт. </t>
  </si>
  <si>
    <t>пакет/коробка/ящик</t>
  </si>
  <si>
    <t xml:space="preserve">Натуральная. Изготовлена из продовольственной фасоли.  Без постороннего привкуса и запаха. Цвет зерен - однородный, свойственный данному типу фасоли.  Зерна целые, мягкие, но не разваренные. </t>
  </si>
  <si>
    <t>Первый сорт.  Консервы изготовлены из целых овощей однородных по размеру,здоровых, чистых, не сморщенных, не мятых, без механических повреждений. Цвет с оттенками от зеленого до оливкового. Огурцы плотные, упругие с хрустящей мякотью, без пустот, с недоразвитыми семенами.</t>
  </si>
  <si>
    <t xml:space="preserve">Поставка продуктов питания  ( мясо кур) </t>
  </si>
  <si>
    <t>Тара, упаковочные материалы  обеспечивающие сохранность и товарный вид субпродуктов</t>
  </si>
  <si>
    <t>Огурцы</t>
  </si>
  <si>
    <t>огурцы укладывают в ящики плотными рядами вровень с краями тары</t>
  </si>
  <si>
    <t>пакет до 2 кг</t>
  </si>
  <si>
    <t>Поставка продуктов питания (мясо (говядина) и  субпродукты)</t>
  </si>
  <si>
    <t xml:space="preserve">картонная коробка  массой до 6 кг. </t>
  </si>
  <si>
    <t xml:space="preserve">Требования к фасовке и упаковке  </t>
  </si>
  <si>
    <t xml:space="preserve">Требования к фасовке и упаковке </t>
  </si>
  <si>
    <t xml:space="preserve">металлические банки вместимостью  до 1,0 дм3 </t>
  </si>
  <si>
    <t xml:space="preserve">металлические банки   вместимостью  до 0,65 дм3 </t>
  </si>
  <si>
    <t xml:space="preserve">стеклянные или металлические   банки вместимостью  до 1,0 дм3 </t>
  </si>
  <si>
    <t xml:space="preserve">стеклянные банки вместимостью  до 5,0 дм3 </t>
  </si>
  <si>
    <t xml:space="preserve">стеклянные банки вместимостью  до 3,0 дм3 </t>
  </si>
  <si>
    <t xml:space="preserve">стеклянные или металлические банки  вместимостью до 1,0 дм3 </t>
  </si>
  <si>
    <t xml:space="preserve">стеклянные или металлические  банки вместимостью до 1,0  дм3 </t>
  </si>
  <si>
    <t xml:space="preserve">стеклянные  банки вместимостью до 3 дм3 </t>
  </si>
  <si>
    <t xml:space="preserve">стеклянные или из полимерных материалов бутылки вместимостью от  0,1  до 1,0 дм3 </t>
  </si>
  <si>
    <t>Поставка продуктов питания (Изделия хлебобулочные)</t>
  </si>
  <si>
    <t>Поставка продуктов питания (Изделия  мучные кондитерские)</t>
  </si>
  <si>
    <t>Единицы измерения</t>
  </si>
  <si>
    <t>кг</t>
  </si>
  <si>
    <t xml:space="preserve">Поставка продуктов питания (Овощи)  </t>
  </si>
  <si>
    <t>Морковь столовая</t>
  </si>
  <si>
    <t>Свекла столовая</t>
  </si>
  <si>
    <t>Лук репчатый</t>
  </si>
  <si>
    <t xml:space="preserve">Поставка продуктов питания   (Колбасные и тушеные изделия) </t>
  </si>
  <si>
    <t>л</t>
  </si>
  <si>
    <t>Поставка продуктов питания  (мукомольная продукция)</t>
  </si>
  <si>
    <t>Крупа  манная</t>
  </si>
  <si>
    <t>Фасоль   консервированная</t>
  </si>
  <si>
    <t xml:space="preserve">Икра овощная </t>
  </si>
  <si>
    <t>Поставка продуктов питания  (Прочие продукты)</t>
  </si>
  <si>
    <t>Майонез</t>
  </si>
  <si>
    <t>Зефир</t>
  </si>
  <si>
    <t>Поставка продуктов питания (яйцо куриное)</t>
  </si>
  <si>
    <t>шт.</t>
  </si>
  <si>
    <t xml:space="preserve">Герметичная упаковка. </t>
  </si>
  <si>
    <t>Упаковка: под вакуумом или в условиях модифицированной атмосферы в прозрачные газонепроницаемые пленки или пакеты.</t>
  </si>
  <si>
    <t xml:space="preserve"> Развес.</t>
  </si>
  <si>
    <t xml:space="preserve">Развес. </t>
  </si>
  <si>
    <t>Характеристики товара</t>
  </si>
  <si>
    <t>Наименование товара</t>
  </si>
  <si>
    <t>Кефир</t>
  </si>
  <si>
    <t>Кол-во источников</t>
  </si>
  <si>
    <t>к-т вариации</t>
  </si>
  <si>
    <t>Сметана</t>
  </si>
  <si>
    <t>Творог</t>
  </si>
  <si>
    <t>Масло сливочное</t>
  </si>
  <si>
    <t>Капуста белокочанная</t>
  </si>
  <si>
    <t>Йогурт</t>
  </si>
  <si>
    <t xml:space="preserve">Крупа гречневая </t>
  </si>
  <si>
    <t>Огурцы  консервированные</t>
  </si>
  <si>
    <t>Мармелад</t>
  </si>
  <si>
    <t>Источники ценовой информации</t>
  </si>
  <si>
    <t>Приложение №1</t>
  </si>
  <si>
    <t>Приложение №2</t>
  </si>
  <si>
    <t>Приложение №3</t>
  </si>
  <si>
    <t>Приложение №4</t>
  </si>
  <si>
    <t>Приложение №5</t>
  </si>
  <si>
    <t>Приложение №7</t>
  </si>
  <si>
    <t>Ряженка</t>
  </si>
  <si>
    <t>Приложение №6</t>
  </si>
  <si>
    <t>Поставка продуктов питания  (рыба)</t>
  </si>
  <si>
    <t xml:space="preserve">Икра из кабачков. Однородная, равномерно измельченная масса. Цвет однородный по всей массе от желтого до светло-коричневого. </t>
  </si>
  <si>
    <t>Крупа пшеничная</t>
  </si>
  <si>
    <t>Изюм</t>
  </si>
  <si>
    <t>Приложение  № 8</t>
  </si>
  <si>
    <t>Приложение № 9</t>
  </si>
  <si>
    <t>Груши</t>
  </si>
  <si>
    <t>Мандарины</t>
  </si>
  <si>
    <t>Апельсины</t>
  </si>
  <si>
    <t xml:space="preserve">Поставка продуктов питания (масло сливочное, сыр полутвердый) </t>
  </si>
  <si>
    <t>Бананы</t>
  </si>
  <si>
    <t>Яблоки</t>
  </si>
  <si>
    <t>Лимоны</t>
  </si>
  <si>
    <t xml:space="preserve">Поставка продуктов питания (молоко) </t>
  </si>
  <si>
    <t xml:space="preserve">Поставка продуктов питания (кефир, йогурт, ряженка) </t>
  </si>
  <si>
    <t xml:space="preserve"> Герметичная упаковка </t>
  </si>
  <si>
    <t>Развес. Упаковка до 50  кг.</t>
  </si>
  <si>
    <t xml:space="preserve">Упаковка: пакеты из полимерной пленки </t>
  </si>
  <si>
    <t xml:space="preserve">Упаковка: полимерная пленка </t>
  </si>
  <si>
    <t>Упаковка: металлические банки. Вес   до 525 г.</t>
  </si>
  <si>
    <t xml:space="preserve">полиэтиленовый стакан  до 0,5 кг </t>
  </si>
  <si>
    <t xml:space="preserve">упаковка до 1 кг. </t>
  </si>
  <si>
    <t>пакет до 1 кг</t>
  </si>
  <si>
    <t>полиэтиленовые пакеты  до 1 кг</t>
  </si>
  <si>
    <t xml:space="preserve"> полиэтиленовые пакеты  до 1 кг </t>
  </si>
  <si>
    <t xml:space="preserve">мягкая или полужесткая упаковка, массой до 1 кг </t>
  </si>
  <si>
    <t xml:space="preserve"> Фасовка  до 1 кг </t>
  </si>
  <si>
    <t>пачки или пакеты из полимерных материалов до 1 кг</t>
  </si>
  <si>
    <t>упаковка до 1 кг</t>
  </si>
  <si>
    <t>продуктовые мешки, фасовка до 50 кг</t>
  </si>
  <si>
    <t xml:space="preserve">пачка массой до 1 кг </t>
  </si>
  <si>
    <t xml:space="preserve"> п/бут. до 1 л. </t>
  </si>
  <si>
    <t xml:space="preserve">стеклянные банки или ведерки из полимерных и комбинированных материалов, масса  до 1 кг </t>
  </si>
  <si>
    <t>Упаковка масса нетто  до 0,5 кг.</t>
  </si>
  <si>
    <t>Упаковка масса нетто  до 1  кг.</t>
  </si>
  <si>
    <t xml:space="preserve">Упаковка массой  до 1 кг </t>
  </si>
  <si>
    <t>Молоко сгущенное</t>
  </si>
  <si>
    <t>Упаковка до 0,5 кг.</t>
  </si>
  <si>
    <t xml:space="preserve">Виноград сушеный, сорт первый,  без плодоножек,комкования, сыпучий. Вкус и запах, свойственные сушеному винограду. Вкус сладкий или сладко-кислый. Без постороннего привкуса и запаха. </t>
  </si>
  <si>
    <t>Желейный,неглазированный. Поверхность  обсыпанная сахаром. Форма правильная с четкими контуром, без деформации.  Консистенция студнеобразная.</t>
  </si>
  <si>
    <t>томаты укладывают в ящики, обеспечивающие качество и безопасность продукта при транспортировке.</t>
  </si>
  <si>
    <t>Упаковка: из комбинированных материалов, объемом    0,2 л</t>
  </si>
  <si>
    <t>Упаковка: из комбинированных материалов, объемом   0,2 л</t>
  </si>
  <si>
    <t>Горох, консервированный без уксуса или уксусной кислоты (кроме готовых блюд из овощей)</t>
  </si>
  <si>
    <t xml:space="preserve">Товарный сорт:  
Первый
</t>
  </si>
  <si>
    <t>Чай черный (ферментированный)</t>
  </si>
  <si>
    <t xml:space="preserve">Вид чая черного (ферментированного) по способу обработки листа:  Листовой  
Тип листа чая черного (ферментированного):  Крупный  
</t>
  </si>
  <si>
    <t>Какао-порошок</t>
  </si>
  <si>
    <t xml:space="preserve">Наличие в составе сахара или других подслащивающих веществ:  Нет  
Тип какао-порошка:  Какао-порошок  
</t>
  </si>
  <si>
    <t>Масло подсолнечное рафинированное</t>
  </si>
  <si>
    <t xml:space="preserve">Вид масла подсолнечного рафинированного :  Дезодорированное  
Марка масла подсолнечного рафинированного дезодорированного:  Высший сорт 
</t>
  </si>
  <si>
    <t xml:space="preserve">Яйца куриные в скорлупе свежие </t>
  </si>
  <si>
    <t>Упаковка: под вакуумом или в условиях модифицированной атмосферы в полимерные
многослойные пленки (ламинаты), пакеты из
многослойной термоусадочной пленки</t>
  </si>
  <si>
    <t xml:space="preserve">Изделия колбасные вареные, в том числе фаршированные мясные </t>
  </si>
  <si>
    <t xml:space="preserve">
Вид молочного сырья:  Нормализованные сливки  
Массовая доля жира:  20 (%)  
</t>
  </si>
  <si>
    <t>Сыры полутвердые</t>
  </si>
  <si>
    <t xml:space="preserve">Консервы овощные кукуруза сахарная  </t>
  </si>
  <si>
    <t>Консервы из свежей кукурузы. Сорт 1.  Зерна целые.  Консистенция мягкая, однородная, без чрезмерной плотности.</t>
  </si>
  <si>
    <t>Продукты томатные концентрированные</t>
  </si>
  <si>
    <t xml:space="preserve">Томатная паста.  .Густая, однородная концентрированная масса мажущейся консистенции, без темных включений,  грубых частиц плодов. </t>
  </si>
  <si>
    <t xml:space="preserve">Томатное пюре. Однородная концентрированная масса от полужидкой до более густой консистенции, без темных включений,  грубых частиц плодов. </t>
  </si>
  <si>
    <t>Кофейный напиток  растворимый</t>
  </si>
  <si>
    <t xml:space="preserve">Изделия макаронные </t>
  </si>
  <si>
    <t xml:space="preserve">Вид кофейного напитка:  С натуральным кофе без цикория  </t>
  </si>
  <si>
    <t xml:space="preserve">
Зефир глазированный:  Нет  
Наличие начинки:   Нет  
</t>
  </si>
  <si>
    <t>Дрожжи хлебопекарные сушеные</t>
  </si>
  <si>
    <t xml:space="preserve"> Сорт :  Высший   </t>
  </si>
  <si>
    <t xml:space="preserve"> пакеты из полимерных и комбинированных материалов, масса нетто до 1 кг.</t>
  </si>
  <si>
    <t>Томаты консервированные</t>
  </si>
  <si>
    <t xml:space="preserve">Консервы изготовлены из цельноплодных томатов. Томаты целые, без плодоножек, с кожицей с зеленью, чесноком, пряностями в кислотно-солевой заливке.  </t>
  </si>
  <si>
    <t xml:space="preserve">
Вид молочного сырья:  Нормализованное молоко  
Массовая доля жира: 2.5 (%)  
Наличие обогащающих компонентов:  Нет  
</t>
  </si>
  <si>
    <t xml:space="preserve">
Вид молочного сырья:  Нормализованное молоко  
Массовая доля жира:  2.5 (%)  
Наличие обогащающих компонентов:  Нет  
</t>
  </si>
  <si>
    <t xml:space="preserve">Вид сахара белого :  Кристаллический  
 </t>
  </si>
  <si>
    <t>Сахар белый свекловичный в твердом состоянии без вкусоароматических или красящих добавок</t>
  </si>
  <si>
    <t xml:space="preserve">Сельдь соленая  </t>
  </si>
  <si>
    <t xml:space="preserve">Вид засола: Слабосоленая                                                     Вид разделки: Неразделанная                                                  Сорт: Первый
</t>
  </si>
  <si>
    <t>Консервы рыбные натуральные</t>
  </si>
  <si>
    <t>Наименование рыбы: сайра</t>
  </si>
  <si>
    <t>Наименование рыбы: горбуша</t>
  </si>
  <si>
    <t>Наименование рыбы: сардина</t>
  </si>
  <si>
    <t>Говядина замороженная</t>
  </si>
  <si>
    <t xml:space="preserve">
Вид изделия колбасного вареного:  Колбаса (колбаска)  
Категория:  Б  
</t>
  </si>
  <si>
    <t xml:space="preserve">
Вид изделия колбасного вареного:  Сосиски  
Категория:  Б  
</t>
  </si>
  <si>
    <t xml:space="preserve">
Вид изделия колбасного вареного:  Сардельки  
Категория:  А  
</t>
  </si>
  <si>
    <t xml:space="preserve">
Категория яйца:  Первая  
Класс яйца:  Столовое  
</t>
  </si>
  <si>
    <t>Мясо сельскохозяйственной птицы замороженное, в том числе для детского питания</t>
  </si>
  <si>
    <t xml:space="preserve">Вид сливочного масла:  Сладко-сливочное  Наименование сливочного масла: Крестьянское
Сорт:  Высший
Тип сливочного масла:  Несоленое
</t>
  </si>
  <si>
    <t xml:space="preserve">Поставка продуктов питания (сметана, ворог) </t>
  </si>
  <si>
    <t>Поставка продуктов питания  (овощи и фрукты переработанные)</t>
  </si>
  <si>
    <t>Хлеб недлительного хранения</t>
  </si>
  <si>
    <t xml:space="preserve">Вид хлеба
Ржано-пшеничный
Хлеб по способу производства
Формовой
</t>
  </si>
  <si>
    <t>Булочные изделия</t>
  </si>
  <si>
    <t>Пряники</t>
  </si>
  <si>
    <t>Вафли</t>
  </si>
  <si>
    <t>Печенье сладкое</t>
  </si>
  <si>
    <t>Изделия бараночные</t>
  </si>
  <si>
    <t>Изделия сухарные</t>
  </si>
  <si>
    <t xml:space="preserve">Вид продукта
Вафли
Наличие начинки
Да
</t>
  </si>
  <si>
    <t xml:space="preserve">Вид изделия
Баранки
</t>
  </si>
  <si>
    <t xml:space="preserve">Вид изделия
Сухари сдобные пшеничные
Вид сырья
Пшеничная хлебопекарная мука
</t>
  </si>
  <si>
    <t>Чеснок свежий</t>
  </si>
  <si>
    <t>Картофель продовольственный</t>
  </si>
  <si>
    <t>Томаты (помидоры)</t>
  </si>
  <si>
    <t xml:space="preserve">Товарный сорт
Первый
</t>
  </si>
  <si>
    <t xml:space="preserve">Товарный класс
Первый
</t>
  </si>
  <si>
    <t xml:space="preserve">Товарный сорт
Высший
</t>
  </si>
  <si>
    <t xml:space="preserve">Вид картофеля по сроку созревания
Картофель продовольственный поздний
</t>
  </si>
  <si>
    <t xml:space="preserve">Товарный сорт  Первый
Товарный тип   Круглые
Цвет томатов   Красный
</t>
  </si>
  <si>
    <t xml:space="preserve">Товарный сорт   Первый
Цвет лука   Желтый
</t>
  </si>
  <si>
    <t xml:space="preserve">Тип огурцов по размеру плода                                                                                                                                                                                                                                                                                                                                                                                                                                                                          Среднеплодные
Товарный сорт  Высший
</t>
  </si>
  <si>
    <t xml:space="preserve">Вид мяса по способу обработки                                                                                                                                                                                                                                                                                                                                                                                                                                                                                                      На кости                                                                                                                                                                                                                                                                                                                                                                                                                                                                         Вид мяса по способу разделки     Полутуша
</t>
  </si>
  <si>
    <t xml:space="preserve">Мягкая или жесткая упаковка.
Фасовка до 1л
</t>
  </si>
  <si>
    <t>Молоко питьевое</t>
  </si>
  <si>
    <t xml:space="preserve">Вид молока   Коровье
Вид молока по способу обработки
Пастеризованное
Вид молочного сырья
Нормализованное
Массовая доля жира, max, %         ≤ 2.5
Массовая доля жира, min,%            ≥ 2.5
</t>
  </si>
  <si>
    <t xml:space="preserve">Вид молока     Коровье
Вид молока по способу обработки
Пастеризованное
Вид молочного сырья
Нормализованное
Массовая доля жира, max, %      ≤ 3.2
Массовая доля жира, min,%       ≥ 3.2
</t>
  </si>
  <si>
    <t>Полужесткая упаковка из листовых или комбинированных материалов. Фасовка до 1л</t>
  </si>
  <si>
    <t xml:space="preserve">Вид молока   Коровье
Вид молока по способу обработки
Ультрапастеризованное
Вид молочного сырья
Нормализованное
Массовая доля жира, max, %   ≤ 3.2
Массовая доля жира, min,%      ≥ 3.2
</t>
  </si>
  <si>
    <t xml:space="preserve"> Вид изделия
  Сушки
</t>
  </si>
  <si>
    <t xml:space="preserve">
Вид сыра     Цельный
Вид сыра в зависимости от массовой доля жира в пересчете на сухое вещество
Жирные
Вид сырья      Коровье молоко
Сорт сыра из коровьего молока    Высший
</t>
  </si>
  <si>
    <t>Рис</t>
  </si>
  <si>
    <t>Крупа ячневая</t>
  </si>
  <si>
    <t>Крупа перловая</t>
  </si>
  <si>
    <t xml:space="preserve">Пшено  </t>
  </si>
  <si>
    <t>Хлопья овсяные</t>
  </si>
  <si>
    <t>Фасоль продовольственная</t>
  </si>
  <si>
    <t>Горох шлифованный</t>
  </si>
  <si>
    <t xml:space="preserve">Мука пшеничная                                           </t>
  </si>
  <si>
    <t xml:space="preserve">Вид   Цельнозерновой
Пропаренный    Да
Сорт, не ниже    Первый
Способ обработки    Шлифованный
</t>
  </si>
  <si>
    <t xml:space="preserve">Вид крупы   Ядрица быстроразваривающаяся (пропаренная)
Сорт, не ниже   Первый
</t>
  </si>
  <si>
    <t xml:space="preserve">Сорт   Первый
</t>
  </si>
  <si>
    <t xml:space="preserve">Марка крупы   МТ
</t>
  </si>
  <si>
    <t xml:space="preserve">Номер крупы   1
</t>
  </si>
  <si>
    <t xml:space="preserve">Номер крупы    1
</t>
  </si>
  <si>
    <t xml:space="preserve">Вид крупы     Артек
</t>
  </si>
  <si>
    <t xml:space="preserve">Вид крупы   Геркулес
</t>
  </si>
  <si>
    <t xml:space="preserve">Номер и наименование типа фасоли
I. Фасоль белая
</t>
  </si>
  <si>
    <t xml:space="preserve">Вид зерна   Колотое
Сорт, не ниже   Первый
</t>
  </si>
  <si>
    <t xml:space="preserve">Вид муки     Хлебопекарная 
Сорт пшеничной хлебопекарной муки, не ниже    Высший
</t>
  </si>
  <si>
    <t>Джем</t>
  </si>
  <si>
    <t xml:space="preserve">Вид продукта по способу обработки
Стерилизованный
</t>
  </si>
  <si>
    <t>Сок из фруктов и (или) овощей</t>
  </si>
  <si>
    <t xml:space="preserve">Вид сока    Овощной
Вид сока по способу обработки   Пастеризованный
Вид сока по технологии производства
Восстановленный
</t>
  </si>
  <si>
    <t xml:space="preserve">Вид изделия макаронного   Макароны
Вид сырья  Пшеничная мука
Группа макаронных изделий из пшеничной муки  А
Сорт макаронных изделий из пшеничной муки  Высший
</t>
  </si>
  <si>
    <t xml:space="preserve">Рыба тресковая мороженая </t>
  </si>
  <si>
    <t xml:space="preserve">Товарный сорт   Первый </t>
  </si>
  <si>
    <t>*Индексация на 13% осуществлена в соответствии с п. 3.16.2 Методических рекомендаций по применению методов определения начальной (максимальной) цены контракта, (утв. приказом Министерства экономического развития РФ от 02.10.2013 № 567).</t>
  </si>
  <si>
    <t xml:space="preserve">Товарный класс   Первый </t>
  </si>
  <si>
    <t xml:space="preserve">Рыба тресковая мороженая  </t>
  </si>
  <si>
    <t xml:space="preserve">Рыба лососевая мороженая </t>
  </si>
  <si>
    <t>Вид разделки:  Потрошеная обезглавленная                                                                                                                                                                                                                                                                                                                                                                                                                                                                 Вид (род) рыбы*   Минтай                                                                                                                                                                                                                                                                                                                                                                                                                                                                                                            Сорт рыбы: Первый</t>
  </si>
  <si>
    <t>Вид разделки:  Потрошеная обезглавленная                                                                                                                                                                                                                                                                                                                                                                                                                                                                 Вид (род) рыбы*   Пикша                                                                                                                                                                                                                                                                                                                                                                                                                                                                                                           Сорт рыбы: Первый</t>
  </si>
  <si>
    <t>Вид разделки:  Потрошеная обезглавленная                                                                                                                                                                                                                                                                                                                                                                                                                                                                 Вид (род) рыбы*  Горбуша                                                                                                                                                                                                                                                                                                                                                                                                                                                                                                             Сорт рыбы: Первый</t>
  </si>
  <si>
    <t>Вид разделки:  Потрошеная обезглавленная                                                                                                                                                                                                                                                                                                                                                                                                                                                                 Вид (род) рыбы*  Треска                                                                                                                                                                                                                                                                                                                                                                                                                                                                                                             Сорт рыбы: Первый</t>
  </si>
  <si>
    <t xml:space="preserve">Вид хлеба  Ржано-пшеничный
 Наименование хлеба*   Дарницкий 
Хлеб по способу производства
Формовой
</t>
  </si>
  <si>
    <t xml:space="preserve">Вид сока    Фруктовый
Вид фруктового сока***   Яблочный                                                                                                                                                                                                                                                                                                                                                                                                                                                                                                 Вид сока по способу обработки  Пастеризованный
Вид сока по технологии производства
Восстановленный
</t>
  </si>
  <si>
    <t>Вид сока    Фруктовый
Вид фруктового сока***   Яблочный                                                                                                                                                                                                                                                                                                                                                                                                                                                                                                 Вид сока по способу обработки  Пастеризованный
Вид сока по технологии производства
Восстановленный</t>
  </si>
  <si>
    <t xml:space="preserve">Вид сырья   Пшеничная мука
Вид изделия*  Батон нарезной 
</t>
  </si>
  <si>
    <t>* в соответствии с меню, разработанным Заказчиком, которое обеспечивает сбалансированное питание и одновременно удовлетворяет требованиям разнообразия и соответствия среднесуточным наборам продуктов</t>
  </si>
  <si>
    <t>Вид печенья
Сахарное
Вид продукта по рецептуре
Неглазированное
Без начинки</t>
  </si>
  <si>
    <t xml:space="preserve">Вид продукта по технологии производства
Заварные
Вид продукта по рецептуре
Глазированные </t>
  </si>
  <si>
    <t xml:space="preserve"> Развес. Упаковочные материалы  обеспечивающие
сохранность и качество  при транспортировании и хранении
</t>
  </si>
  <si>
    <t xml:space="preserve">Вид мяса по способу обработки
Бескостное
Вид мяса по способу разделки
Отруб  </t>
  </si>
  <si>
    <t>Субпродукты пищевые крупного рогатого скота замороженные</t>
  </si>
  <si>
    <t xml:space="preserve">Вид субпродукта
печень
Субпродукт в блоках
да
</t>
  </si>
  <si>
    <t xml:space="preserve">Вид субпродукта
сердце
Субпродукт в блоках
да
</t>
  </si>
  <si>
    <t xml:space="preserve">Вид субпродукта
языки
Субпродукт в блоках
да
</t>
  </si>
  <si>
    <t xml:space="preserve"> Развес. Упаковочные материалы  обеспечивающие
сохранность и качество  при транспортировании и хранении 
</t>
  </si>
  <si>
    <t xml:space="preserve"> Вид мяса по способу разделки     Окорочок
Для детского питания  Нет 
Наименование мяса птицы  Цыплята- бройлеры 
Сорт   Первый   
</t>
  </si>
  <si>
    <t xml:space="preserve"> Вид мяса по способу разделки    Грудка  
  Для детского питания  Нет 
Наименование мяса птицы  Цыплята- бройлеры 
Сорт  Первый  
</t>
  </si>
  <si>
    <t>Вид мяса по способу разделки
голень
Для детского питания Нет
Наименование мяса птицы
Цыплята- бройлеры
Сорт Первый</t>
  </si>
  <si>
    <t>Мясо сельскохозяйственной птицы охлажденное</t>
  </si>
  <si>
    <t>Вид мяса по способу разделки
тушка
Наименование мяса птицы
Цыплята- бройлеры
Сорт Первый</t>
  </si>
  <si>
    <t xml:space="preserve"> Вид мяса по способу разделки   тушка
Для детского питания   Нет 
Наименование мяса птицы  Цыплята- бройлеры
Сорт    Первый  </t>
  </si>
  <si>
    <t>Колбаса (колбаска) полукопченая мясная</t>
  </si>
  <si>
    <t xml:space="preserve">Вид преобладающего мясного сырья
Свинина
Категория, не ниже Б
</t>
  </si>
  <si>
    <t xml:space="preserve">Консервы мясные </t>
  </si>
  <si>
    <t>Вид заливки
В собственном соку
Вид продукта по технологии изготовления
Кусковой
Вид сырья
Говядина</t>
  </si>
  <si>
    <t>Вид заливки
В собственном соку
Вид продукта по технологии изготовления
Кусковой
Вид сырья
Свинина</t>
  </si>
  <si>
    <t>Товарный сорт   Первый</t>
  </si>
  <si>
    <t xml:space="preserve">Соль пищевая </t>
  </si>
  <si>
    <t xml:space="preserve">Вид соли по способу производства:  Молотая  
Вид сырья для соли пищевой:  Каменная  
Помол соли пищевой:  N 1  
Соль йодированная: Нет                                     Сорт:  Первый  
</t>
  </si>
  <si>
    <t>Вид изделия макаронного   Вермишель
Вид сырья  Пшеничная мука
Группа макаронных изделий из пшеничной муки  А
Сорт макаронных изделий из пшеничной муки  Высший</t>
  </si>
  <si>
    <t xml:space="preserve">Вид соли по способу производства:  Выварочная    Соль йодированная: Да
Сорт:  Экстра  
</t>
  </si>
  <si>
    <t>Маслянная основа: Подсолнечное масло</t>
  </si>
  <si>
    <t>Вид продукта: Молоко сгущенное с сахаром            Вид продукта по массовой доле жира: Цельный</t>
  </si>
  <si>
    <t>Кисель сухой</t>
  </si>
  <si>
    <t xml:space="preserve">Вид киселя сухого: На плодовых (ягодных) экстрактах концентрированных соков
</t>
  </si>
  <si>
    <t>Уксус пищевой</t>
  </si>
  <si>
    <t>Вид: столовый</t>
  </si>
  <si>
    <t xml:space="preserve"> Вид продукта Йогурт
Для детского питания Нет
Йогурт питьевой Да
Наличие вкусовых компонентов Да
</t>
  </si>
  <si>
    <t xml:space="preserve">Тип молочного сырья Нормализованное молоко
Наличие обогащающих компонентов Нет
</t>
  </si>
  <si>
    <t xml:space="preserve">
Вид молочного сырья Нормализованное  молоко  
Массовая доля жира, max, % ≤ 9
Массовая доля жира, min, % ≥ 9
Способ производства Самопрессование  
 </t>
  </si>
  <si>
    <t xml:space="preserve">
Вид молочного сырья Нормализованное  молоко  
Массовая доля жира, max, % ≤ 9
Массовая доля жира, min, % ≥ 9
Способ производства Самопрессование  
 </t>
  </si>
  <si>
    <t xml:space="preserve">Мягкая или жесткая упаковка.
Фасовка до 1 кг
</t>
  </si>
  <si>
    <t>Расчет Н(М)ЦК, руб. (в соответствии с Методическими рекомендациями по применению методов определения начальной (максимальной) цены контракта, (утв. приказом Министерства экономического развития РФ от 02.10.2013 № 567).</t>
  </si>
  <si>
    <t xml:space="preserve">Расчет Н(М)ЦК, руб. (в соответствии с Методическими рекомендациями по применению методов определения начальной (максимальной) цены контракта, (утв. приказом Министерства экономического развития РФ от 02.10.2013 № 567).  </t>
  </si>
  <si>
    <t xml:space="preserve">Расчет Н(М)ЦК, руб. (в соответствии с Методическими рекомендациями по применению методов определения начальной (максимальной) цены контракта, (утв. приказом Министерства экономического развития РФ от 02.10.2013 № 567).   </t>
  </si>
  <si>
    <t xml:space="preserve">Рекомендуемая  НМЦ, руб. на 4-й квартал 2020 года </t>
  </si>
  <si>
    <t>Рекомендуемая  НМЦ, руб. на  3 -й квартал 2020года</t>
  </si>
  <si>
    <t>Поставка продуктов питания  (фрукты)</t>
  </si>
  <si>
    <t>Рекомендуемая  НМЦ, руб. на  2 -й квартал 2020года</t>
  </si>
  <si>
    <t>Рекомендуемая  НМЦ, руб. на  1 -й квартал 2020года</t>
  </si>
  <si>
    <t>Рекомендуемая  НМЦ, руб. на  1 -й квартал 2021года</t>
  </si>
  <si>
    <t xml:space="preserve">Рекомендуемая  НМЦ, руб. на 1-й квартал 2021 года </t>
  </si>
  <si>
    <t>Рекомендуемая  НМЦ, руб. на 1-й квартал 2021 года</t>
  </si>
  <si>
    <t xml:space="preserve">Рекомендуемая  НМЦ, руб. на 1-й квартал 2021 года  </t>
  </si>
  <si>
    <t>Рекомендуемая  НМЦ, рублей на 1-й квартал 2021 года</t>
  </si>
  <si>
    <t xml:space="preserve">Предложения по начальным (максимальным) ценам на продовольственные товары  (Изделия хлебобулочные и мучные кондитерские) на 2-й квартал 2021 года </t>
  </si>
  <si>
    <t xml:space="preserve">Рекомендуемая  НМЦ, руб. на 2-й квартал 2021 года </t>
  </si>
  <si>
    <t>Рекомендуемая  НМЦ, руб. на 2-й квартал 2021 года</t>
  </si>
  <si>
    <t xml:space="preserve">Вид продукта по рецептуре Неглазированное
Вид печенья Овсяное
Вид продукта по рецептуре Без добавлений
Вид продукта по рецептуре Без начинки
Пшеничная хлебопекарная мука
</t>
  </si>
  <si>
    <t xml:space="preserve">Предложения по начальным (максимальным) ценам на продовольственные товары (овощи) на 2-й квартал 2021 года </t>
  </si>
  <si>
    <t xml:space="preserve">Предложения по начальным (максимальным) ценам на продовольственные товары (мясо (говядина) и  субпродукты) на 2-й квартал 2021 года </t>
  </si>
  <si>
    <t xml:space="preserve">Рекомендуемая  НМЦ, руб. на 2-й квартал 2021 года  </t>
  </si>
  <si>
    <t xml:space="preserve">Предложения по начальным (максимальным) ценам на продовольственные товары (мясо кур) на 2-й квартал 2021 года </t>
  </si>
  <si>
    <t>__</t>
  </si>
  <si>
    <t>Предложения по начальным (максимальным) ценам на продовольственные товары (колбасные и тушеные изделия)  на 2-й квартал 2021 года</t>
  </si>
  <si>
    <t xml:space="preserve">Предложения по начальным (максимальным) ценам на продовольственные товары (рыба) на 2-й квартал 2021 года </t>
  </si>
  <si>
    <t>Рекомендуемая  НМЦ, рублей на 2-й квартал 2021 года</t>
  </si>
  <si>
    <t>Рекомендуемая  НМЦ, руб. на  2 -й квартал 2021года</t>
  </si>
  <si>
    <t>Предложения по начальным (максимальным) ценам на продовольственные товары (молочная продукция) на    2-й квартал 2021 года</t>
  </si>
  <si>
    <t xml:space="preserve">Вид сливочного масла:  Сладко-сливочное  Наименование сливочного масла: Традиционное
Сорт:  Высший
Тип сливочного масла:  Несоленое
</t>
  </si>
  <si>
    <t>Упаковка- кашированная фольга, брикет, вес от 180 до 200 гр.</t>
  </si>
  <si>
    <t xml:space="preserve">Предложения по начальным (максимальным) ценам на продовольственные товары (прочая продукция) на 2-й квартал 2021 года </t>
  </si>
  <si>
    <t>Предложения по начальным (максимальным) ценам на продовольственные товары (фрукты) на 2-й квартал 2021 года</t>
  </si>
  <si>
    <t>Хлопья кукурузные</t>
  </si>
  <si>
    <t>Глазированные сахарной глазурью, цвет желтый и кремовый разных оттенков. Запах и вкус, свойственный хлопьям, без постороннего привкуса и запаха. Без ароматизаторов, красителей, ГМО.</t>
  </si>
  <si>
    <t>Упаковка – картонная коробка, массой от 250 гр. и до 500 гр.</t>
  </si>
  <si>
    <t>реестровый номер контракта 2692400367815000076 *</t>
  </si>
  <si>
    <t>реестровый номер контракта 3691600908019000019</t>
  </si>
  <si>
    <t>реестровый номер контракта 1690201307019000097 *</t>
  </si>
  <si>
    <t>реестровый номер контракта 1772826457019000831*</t>
  </si>
  <si>
    <t>реестровый номер контракта 1772826457020000470*</t>
  </si>
  <si>
    <t>реестровый номер контракта 1692400988820000143</t>
  </si>
  <si>
    <t>реестровый номер контракта 2690500603120000029</t>
  </si>
  <si>
    <t>реестровый номер контракта 3690701204818000002 *</t>
  </si>
  <si>
    <t>АО "Вышневолоцкий хлебокомбинат" вх.№583 от 19.03.2021г.</t>
  </si>
  <si>
    <t>ЗАО "Хлеб" вх.№ 567 от 18.03.2021г.</t>
  </si>
  <si>
    <t>ООО "ВЫШНИЙ ВОЛОЧЕК-АЙСБЕРГ" вх. № 454 от 09.03.2021г.</t>
  </si>
  <si>
    <t>ОАО "Волжский пекарь" вх. № 606/2 от 23.03.2021г.</t>
  </si>
  <si>
    <t>ООО "ТВЕРЬ АГРОПРОМ" вх. № 606/3 от 23.03.2021г.</t>
  </si>
  <si>
    <t>ООО "Продресурсы" вх. №606/4 от 23.03.2021г.</t>
  </si>
  <si>
    <t>ОАО "МОЛОКО" вх. № 606/5 от 23.03.2021г.</t>
  </si>
  <si>
    <t>АО "Максатихинский маслодельный завод" вх. № 606/6 от 23.03.2021г.</t>
  </si>
  <si>
    <t>ООО "Николаевская ферма" вх. № 606/7 от 23.03.2021г.</t>
  </si>
  <si>
    <t>ООО «Управляющая компания Кимрский хлебный комбинат» вх. № 606/8 от 23.03.2021г.</t>
  </si>
  <si>
    <t>Сельскохозяйственный потребительский сбытовой (торговый) кооператив "Валдай" вх. № 606/9 от 23.03.2021г.</t>
  </si>
  <si>
    <t>ООО "ГОСТЕНДЕР" вх. № 606/10 от 23.03.2021г.</t>
  </si>
  <si>
    <t>ООО "ЗНАТНЫЕ ХЛЕБА" вх. № 606/12 от 23.03.2021г.</t>
  </si>
  <si>
    <t>ООО "ТВЕРЬПРОДУКТ" вх. № 606/11 от 23.03.2021г.</t>
  </si>
  <si>
    <t>реестровый номер контракта № 2690300574820000217*</t>
  </si>
  <si>
    <t>реестровый номер контракта № 2691600867220000022*</t>
  </si>
  <si>
    <t>реестровый номер контракта № 2690800236319000008</t>
  </si>
  <si>
    <t>реестровый номер контракта № 2690800236318000040</t>
  </si>
  <si>
    <t>АО "Птицефабрика Верхневолжская"</t>
  </si>
  <si>
    <t>реестровый номер контракта № 2694300110820000040*</t>
  </si>
  <si>
    <t>реестровый номер контракта № 2692400225820000016*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</si>
</sst>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  <numFmt numFmtId="179" formatCode="0.0"/>
    <numFmt numFmtId="180" formatCode="0.000"/>
  </numFmts>
  <fonts count="7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9"/>
      <name val="Times New Roman"/>
      <family val="1"/>
    </font>
    <font>
      <sz val="11"/>
      <name val="Calibri"/>
      <family val="2"/>
    </font>
    <font>
      <sz val="8"/>
      <name val="Calibri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Calibri"/>
      <family val="2"/>
    </font>
    <font>
      <sz val="9"/>
      <name val="Calibri"/>
      <family val="2"/>
    </font>
    <font>
      <b/>
      <sz val="9"/>
      <name val="Times New Roman"/>
      <family val="1"/>
    </font>
    <font>
      <b/>
      <sz val="9"/>
      <name val="Calibri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sz val="11"/>
      <name val="Arial"/>
      <family val="2"/>
    </font>
    <font>
      <b/>
      <sz val="10.5"/>
      <name val="Times New Roman"/>
      <family val="1"/>
    </font>
    <font>
      <sz val="10.5"/>
      <name val="Arial"/>
      <family val="2"/>
    </font>
    <font>
      <b/>
      <sz val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0.5"/>
      <color indexed="8"/>
      <name val="Calibri"/>
      <family val="2"/>
    </font>
    <font>
      <sz val="10"/>
      <name val="Calibri"/>
      <family val="2"/>
    </font>
    <font>
      <sz val="9"/>
      <color indexed="8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0.5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sz val="12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/>
    </border>
    <border>
      <left style="thin"/>
      <right>
        <color indexed="63"/>
      </right>
      <top>
        <color indexed="63"/>
      </top>
      <bottom style="thin"/>
    </border>
    <border>
      <left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/>
      <right/>
      <top style="thin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0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0" fillId="0" borderId="0">
      <alignment/>
      <protection/>
    </xf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1" fillId="25" borderId="1" applyNumberFormat="0" applyAlignment="0" applyProtection="0"/>
    <xf numFmtId="0" fontId="52" fillId="26" borderId="2" applyNumberFormat="0" applyAlignment="0" applyProtection="0"/>
    <xf numFmtId="0" fontId="53" fillId="26" borderId="1" applyNumberFormat="0" applyAlignment="0" applyProtection="0"/>
    <xf numFmtId="0" fontId="54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7" borderId="7" applyNumberFormat="0" applyAlignment="0" applyProtection="0"/>
    <xf numFmtId="0" fontId="60" fillId="0" borderId="0" applyNumberFormat="0" applyFill="0" applyBorder="0" applyAlignment="0" applyProtection="0"/>
    <xf numFmtId="0" fontId="61" fillId="28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64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67" fillId="31" borderId="0" applyNumberFormat="0" applyBorder="0" applyAlignment="0" applyProtection="0"/>
  </cellStyleXfs>
  <cellXfs count="233">
    <xf numFmtId="0" fontId="0" fillId="0" borderId="0" xfId="0" applyFont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10" fontId="3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0" fontId="5" fillId="0" borderId="10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center" vertical="center"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wrapText="1"/>
    </xf>
    <xf numFmtId="0" fontId="8" fillId="0" borderId="0" xfId="0" applyFont="1" applyFill="1" applyAlignment="1">
      <alignment horizontal="center"/>
    </xf>
    <xf numFmtId="0" fontId="9" fillId="0" borderId="0" xfId="0" applyFont="1" applyFill="1" applyAlignment="1">
      <alignment/>
    </xf>
    <xf numFmtId="0" fontId="8" fillId="0" borderId="0" xfId="0" applyFont="1" applyFill="1" applyAlignment="1">
      <alignment vertical="top"/>
    </xf>
    <xf numFmtId="0" fontId="10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 wrapText="1"/>
    </xf>
    <xf numFmtId="0" fontId="11" fillId="0" borderId="0" xfId="0" applyFont="1" applyFill="1" applyAlignment="1">
      <alignment horizontal="center" vertical="center"/>
    </xf>
    <xf numFmtId="0" fontId="11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4" fontId="10" fillId="0" borderId="10" xfId="0" applyNumberFormat="1" applyFont="1" applyFill="1" applyBorder="1" applyAlignment="1">
      <alignment horizontal="center" vertical="center" wrapText="1"/>
    </xf>
    <xf numFmtId="10" fontId="10" fillId="0" borderId="10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14" fillId="0" borderId="10" xfId="0" applyFont="1" applyFill="1" applyBorder="1" applyAlignment="1">
      <alignment horizontal="center" vertical="center" wrapText="1"/>
    </xf>
    <xf numFmtId="0" fontId="13" fillId="32" borderId="0" xfId="0" applyFont="1" applyFill="1" applyAlignment="1">
      <alignment horizontal="center" vertical="center"/>
    </xf>
    <xf numFmtId="2" fontId="10" fillId="0" borderId="10" xfId="0" applyNumberFormat="1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 wrapText="1"/>
    </xf>
    <xf numFmtId="4" fontId="8" fillId="0" borderId="0" xfId="0" applyNumberFormat="1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vertical="center" wrapText="1"/>
    </xf>
    <xf numFmtId="2" fontId="10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wrapText="1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vertical="top"/>
    </xf>
    <xf numFmtId="4" fontId="3" fillId="0" borderId="10" xfId="0" applyNumberFormat="1" applyFont="1" applyFill="1" applyBorder="1" applyAlignment="1">
      <alignment horizontal="center" vertical="center" wrapText="1"/>
    </xf>
    <xf numFmtId="0" fontId="3" fillId="32" borderId="0" xfId="0" applyFont="1" applyFill="1" applyAlignment="1">
      <alignment vertical="top"/>
    </xf>
    <xf numFmtId="0" fontId="4" fillId="0" borderId="0" xfId="0" applyFont="1" applyFill="1" applyAlignment="1">
      <alignment/>
    </xf>
    <xf numFmtId="0" fontId="19" fillId="0" borderId="0" xfId="0" applyFont="1" applyFill="1" applyAlignment="1">
      <alignment horizontal="center" vertical="center" wrapText="1"/>
    </xf>
    <xf numFmtId="4" fontId="3" fillId="11" borderId="10" xfId="0" applyNumberFormat="1" applyFont="1" applyFill="1" applyBorder="1" applyAlignment="1">
      <alignment horizontal="center" vertical="center" wrapText="1"/>
    </xf>
    <xf numFmtId="4" fontId="3" fillId="9" borderId="10" xfId="0" applyNumberFormat="1" applyFont="1" applyFill="1" applyBorder="1" applyAlignment="1">
      <alignment horizontal="center" vertical="center" wrapText="1"/>
    </xf>
    <xf numFmtId="4" fontId="10" fillId="11" borderId="10" xfId="0" applyNumberFormat="1" applyFont="1" applyFill="1" applyBorder="1" applyAlignment="1">
      <alignment horizontal="center" vertical="center" wrapText="1"/>
    </xf>
    <xf numFmtId="4" fontId="5" fillId="11" borderId="10" xfId="0" applyNumberFormat="1" applyFont="1" applyFill="1" applyBorder="1" applyAlignment="1">
      <alignment horizontal="center" vertical="center" wrapText="1"/>
    </xf>
    <xf numFmtId="4" fontId="10" fillId="9" borderId="10" xfId="0" applyNumberFormat="1" applyFont="1" applyFill="1" applyBorder="1" applyAlignment="1">
      <alignment horizontal="center" vertical="center" wrapText="1"/>
    </xf>
    <xf numFmtId="4" fontId="5" fillId="9" borderId="10" xfId="0" applyNumberFormat="1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 wrapText="1"/>
    </xf>
    <xf numFmtId="2" fontId="68" fillId="0" borderId="10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vertical="top"/>
    </xf>
    <xf numFmtId="0" fontId="20" fillId="0" borderId="0" xfId="0" applyFont="1" applyAlignment="1">
      <alignment vertical="top" wrapText="1"/>
    </xf>
    <xf numFmtId="0" fontId="10" fillId="0" borderId="0" xfId="0" applyFont="1" applyFill="1" applyAlignment="1">
      <alignment/>
    </xf>
    <xf numFmtId="0" fontId="20" fillId="0" borderId="0" xfId="0" applyFont="1" applyFill="1" applyAlignment="1">
      <alignment vertical="top" wrapText="1"/>
    </xf>
    <xf numFmtId="0" fontId="20" fillId="0" borderId="0" xfId="0" applyFont="1" applyFill="1" applyAlignment="1">
      <alignment wrapText="1"/>
    </xf>
    <xf numFmtId="49" fontId="11" fillId="0" borderId="10" xfId="0" applyNumberFormat="1" applyFont="1" applyFill="1" applyBorder="1" applyAlignment="1">
      <alignment horizontal="left" vertical="center" wrapText="1"/>
    </xf>
    <xf numFmtId="0" fontId="10" fillId="0" borderId="0" xfId="0" applyFont="1" applyFill="1" applyAlignment="1">
      <alignment wrapText="1"/>
    </xf>
    <xf numFmtId="0" fontId="2" fillId="33" borderId="10" xfId="0" applyFont="1" applyFill="1" applyBorder="1" applyAlignment="1">
      <alignment horizontal="center" vertical="center" wrapText="1"/>
    </xf>
    <xf numFmtId="0" fontId="69" fillId="0" borderId="10" xfId="0" applyFont="1" applyBorder="1" applyAlignment="1">
      <alignment horizontal="left" vertical="center" wrapText="1"/>
    </xf>
    <xf numFmtId="4" fontId="10" fillId="0" borderId="0" xfId="0" applyNumberFormat="1" applyFont="1" applyFill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left" vertical="center" wrapText="1"/>
    </xf>
    <xf numFmtId="4" fontId="10" fillId="0" borderId="11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wrapText="1"/>
    </xf>
    <xf numFmtId="0" fontId="11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 wrapText="1"/>
    </xf>
    <xf numFmtId="4" fontId="10" fillId="0" borderId="0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10" fontId="10" fillId="0" borderId="0" xfId="0" applyNumberFormat="1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 wrapText="1"/>
    </xf>
    <xf numFmtId="0" fontId="68" fillId="0" borderId="10" xfId="0" applyFont="1" applyBorder="1" applyAlignment="1">
      <alignment horizontal="left" vertical="center" wrapText="1" indent="1"/>
    </xf>
    <xf numFmtId="0" fontId="68" fillId="0" borderId="10" xfId="0" applyFont="1" applyBorder="1" applyAlignment="1">
      <alignment horizontal="left" vertical="center" wrapText="1"/>
    </xf>
    <xf numFmtId="49" fontId="10" fillId="0" borderId="10" xfId="0" applyNumberFormat="1" applyFont="1" applyFill="1" applyBorder="1" applyAlignment="1">
      <alignment horizontal="left" vertical="center" wrapText="1"/>
    </xf>
    <xf numFmtId="0" fontId="17" fillId="0" borderId="10" xfId="0" applyFont="1" applyFill="1" applyBorder="1" applyAlignment="1">
      <alignment horizontal="left" vertical="center" wrapText="1"/>
    </xf>
    <xf numFmtId="0" fontId="18" fillId="0" borderId="10" xfId="0" applyFont="1" applyFill="1" applyBorder="1" applyAlignment="1">
      <alignment horizontal="left" vertical="center" wrapText="1"/>
    </xf>
    <xf numFmtId="4" fontId="18" fillId="0" borderId="10" xfId="0" applyNumberFormat="1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10" fontId="18" fillId="0" borderId="10" xfId="0" applyNumberFormat="1" applyFont="1" applyFill="1" applyBorder="1" applyAlignment="1">
      <alignment horizontal="center" vertical="center" wrapText="1"/>
    </xf>
    <xf numFmtId="4" fontId="18" fillId="9" borderId="10" xfId="0" applyNumberFormat="1" applyFont="1" applyFill="1" applyBorder="1" applyAlignment="1">
      <alignment horizontal="center" vertical="center" wrapText="1"/>
    </xf>
    <xf numFmtId="4" fontId="18" fillId="11" borderId="11" xfId="0" applyNumberFormat="1" applyFont="1" applyFill="1" applyBorder="1" applyAlignment="1">
      <alignment horizontal="center" vertical="center" wrapText="1"/>
    </xf>
    <xf numFmtId="2" fontId="18" fillId="0" borderId="10" xfId="0" applyNumberFormat="1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horizontal="left" vertical="center" wrapText="1"/>
    </xf>
    <xf numFmtId="2" fontId="18" fillId="0" borderId="10" xfId="0" applyNumberFormat="1" applyFont="1" applyFill="1" applyBorder="1" applyAlignment="1">
      <alignment horizontal="center" vertical="center"/>
    </xf>
    <xf numFmtId="4" fontId="18" fillId="11" borderId="10" xfId="0" applyNumberFormat="1" applyFont="1" applyFill="1" applyBorder="1" applyAlignment="1">
      <alignment horizontal="center" vertical="center" wrapText="1"/>
    </xf>
    <xf numFmtId="49" fontId="17" fillId="0" borderId="10" xfId="0" applyNumberFormat="1" applyFont="1" applyFill="1" applyBorder="1" applyAlignment="1">
      <alignment horizontal="left" vertical="center" wrapText="1"/>
    </xf>
    <xf numFmtId="0" fontId="17" fillId="34" borderId="10" xfId="0" applyFont="1" applyFill="1" applyBorder="1" applyAlignment="1">
      <alignment horizontal="left" vertical="center" wrapText="1"/>
    </xf>
    <xf numFmtId="0" fontId="18" fillId="32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1" fillId="33" borderId="10" xfId="0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2" fontId="3" fillId="9" borderId="10" xfId="0" applyNumberFormat="1" applyFont="1" applyFill="1" applyBorder="1" applyAlignment="1">
      <alignment horizontal="center" vertical="center" wrapText="1"/>
    </xf>
    <xf numFmtId="2" fontId="3" fillId="11" borderId="10" xfId="0" applyNumberFormat="1" applyFont="1" applyFill="1" applyBorder="1" applyAlignment="1">
      <alignment horizontal="center" vertical="center" wrapText="1"/>
    </xf>
    <xf numFmtId="2" fontId="3" fillId="7" borderId="10" xfId="0" applyNumberFormat="1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1" fillId="33" borderId="10" xfId="0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1" fillId="33" borderId="10" xfId="0" applyFont="1" applyFill="1" applyBorder="1" applyAlignment="1">
      <alignment horizontal="center" vertical="center" wrapText="1"/>
    </xf>
    <xf numFmtId="0" fontId="70" fillId="0" borderId="10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71" fillId="35" borderId="10" xfId="0" applyFont="1" applyFill="1" applyBorder="1" applyAlignment="1">
      <alignment horizontal="center" vertical="center" wrapText="1"/>
    </xf>
    <xf numFmtId="0" fontId="21" fillId="11" borderId="10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2" fillId="0" borderId="10" xfId="0" applyFont="1" applyBorder="1" applyAlignment="1">
      <alignment horizontal="center" vertical="center" wrapText="1"/>
    </xf>
    <xf numFmtId="0" fontId="21" fillId="9" borderId="1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" fillId="9" borderId="10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11" borderId="10" xfId="0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center" vertical="center" wrapText="1"/>
    </xf>
    <xf numFmtId="2" fontId="11" fillId="0" borderId="0" xfId="0" applyNumberFormat="1" applyFont="1" applyFill="1" applyAlignment="1">
      <alignment horizontal="center" vertical="center"/>
    </xf>
    <xf numFmtId="4" fontId="2" fillId="35" borderId="12" xfId="0" applyNumberFormat="1" applyFont="1" applyFill="1" applyBorder="1" applyAlignment="1">
      <alignment horizontal="center" vertical="center" wrapText="1"/>
    </xf>
    <xf numFmtId="4" fontId="2" fillId="35" borderId="13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72" fillId="0" borderId="13" xfId="0" applyFont="1" applyBorder="1" applyAlignment="1">
      <alignment horizontal="center" vertical="center" wrapText="1"/>
    </xf>
    <xf numFmtId="0" fontId="2" fillId="11" borderId="12" xfId="0" applyFont="1" applyFill="1" applyBorder="1" applyAlignment="1">
      <alignment horizontal="center" vertical="center" wrapText="1"/>
    </xf>
    <xf numFmtId="0" fontId="47" fillId="35" borderId="16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72" fillId="0" borderId="16" xfId="0" applyFont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wrapText="1"/>
    </xf>
    <xf numFmtId="0" fontId="9" fillId="0" borderId="0" xfId="0" applyFont="1" applyFill="1" applyAlignment="1">
      <alignment horizontal="center"/>
    </xf>
    <xf numFmtId="0" fontId="2" fillId="9" borderId="12" xfId="0" applyFont="1" applyFill="1" applyBorder="1" applyAlignment="1">
      <alignment horizontal="center" vertical="center" wrapText="1"/>
    </xf>
    <xf numFmtId="0" fontId="17" fillId="0" borderId="0" xfId="0" applyFont="1" applyFill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9" borderId="13" xfId="0" applyFont="1" applyFill="1" applyBorder="1" applyAlignment="1">
      <alignment horizontal="center" vertical="center" wrapText="1"/>
    </xf>
    <xf numFmtId="0" fontId="2" fillId="11" borderId="13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16" fillId="0" borderId="0" xfId="0" applyFont="1" applyFill="1" applyAlignment="1">
      <alignment horizontal="center" vertical="center"/>
    </xf>
    <xf numFmtId="0" fontId="47" fillId="0" borderId="13" xfId="0" applyFont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/>
    </xf>
    <xf numFmtId="0" fontId="2" fillId="11" borderId="16" xfId="0" applyFont="1" applyFill="1" applyBorder="1" applyAlignment="1">
      <alignment horizontal="center" vertical="center" wrapText="1"/>
    </xf>
    <xf numFmtId="0" fontId="2" fillId="7" borderId="10" xfId="0" applyFont="1" applyFill="1" applyBorder="1" applyAlignment="1">
      <alignment horizontal="center" vertical="center" wrapText="1"/>
    </xf>
    <xf numFmtId="0" fontId="23" fillId="33" borderId="13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11" fillId="11" borderId="10" xfId="0" applyFont="1" applyFill="1" applyBorder="1" applyAlignment="1">
      <alignment horizontal="center" vertical="center" wrapText="1"/>
    </xf>
    <xf numFmtId="0" fontId="6" fillId="11" borderId="10" xfId="0" applyFont="1" applyFill="1" applyBorder="1" applyAlignment="1">
      <alignment horizontal="center" vertical="center" wrapText="1"/>
    </xf>
    <xf numFmtId="0" fontId="14" fillId="9" borderId="10" xfId="0" applyFont="1" applyFill="1" applyBorder="1" applyAlignment="1">
      <alignment horizontal="center" vertical="center" wrapText="1"/>
    </xf>
    <xf numFmtId="0" fontId="6" fillId="9" borderId="10" xfId="0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 wrapText="1"/>
    </xf>
    <xf numFmtId="0" fontId="11" fillId="33" borderId="12" xfId="0" applyFont="1" applyFill="1" applyBorder="1" applyAlignment="1">
      <alignment horizontal="center" vertical="center" wrapText="1"/>
    </xf>
    <xf numFmtId="0" fontId="11" fillId="33" borderId="16" xfId="0" applyFont="1" applyFill="1" applyBorder="1" applyAlignment="1">
      <alignment horizontal="center" vertical="center" wrapText="1"/>
    </xf>
    <xf numFmtId="0" fontId="11" fillId="33" borderId="13" xfId="0" applyFont="1" applyFill="1" applyBorder="1" applyAlignment="1">
      <alignment horizontal="center" vertical="center" wrapText="1"/>
    </xf>
    <xf numFmtId="0" fontId="14" fillId="33" borderId="12" xfId="0" applyFont="1" applyFill="1" applyBorder="1" applyAlignment="1">
      <alignment horizontal="center" vertical="center" wrapText="1"/>
    </xf>
    <xf numFmtId="0" fontId="73" fillId="0" borderId="13" xfId="0" applyFont="1" applyBorder="1" applyAlignment="1">
      <alignment horizontal="center" vertical="center" wrapText="1"/>
    </xf>
    <xf numFmtId="0" fontId="14" fillId="33" borderId="13" xfId="0" applyFont="1" applyFill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5" fillId="35" borderId="13" xfId="0" applyFont="1" applyFill="1" applyBorder="1" applyAlignment="1">
      <alignment horizontal="center" vertical="center" wrapText="1"/>
    </xf>
    <xf numFmtId="0" fontId="15" fillId="33" borderId="13" xfId="0" applyFont="1" applyFill="1" applyBorder="1" applyAlignment="1">
      <alignment horizontal="center" vertical="center" wrapText="1"/>
    </xf>
    <xf numFmtId="0" fontId="11" fillId="33" borderId="14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0" fontId="18" fillId="0" borderId="0" xfId="0" applyFont="1" applyFill="1" applyAlignment="1">
      <alignment horizontal="left" vertical="center"/>
    </xf>
    <xf numFmtId="0" fontId="11" fillId="0" borderId="11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6" fillId="35" borderId="13" xfId="0" applyFont="1" applyFill="1" applyBorder="1" applyAlignment="1">
      <alignment horizontal="center" vertical="center" wrapText="1"/>
    </xf>
    <xf numFmtId="0" fontId="10" fillId="35" borderId="14" xfId="0" applyFont="1" applyFill="1" applyBorder="1" applyAlignment="1">
      <alignment horizontal="center" vertical="center" wrapText="1"/>
    </xf>
    <xf numFmtId="0" fontId="11" fillId="11" borderId="20" xfId="0" applyFont="1" applyFill="1" applyBorder="1" applyAlignment="1">
      <alignment horizontal="center" vertical="center" wrapText="1"/>
    </xf>
    <xf numFmtId="0" fontId="11" fillId="11" borderId="17" xfId="0" applyFont="1" applyFill="1" applyBorder="1" applyAlignment="1">
      <alignment horizontal="center" vertical="center" wrapText="1"/>
    </xf>
    <xf numFmtId="0" fontId="6" fillId="35" borderId="10" xfId="0" applyFont="1" applyFill="1" applyBorder="1" applyAlignment="1">
      <alignment horizontal="center" vertical="center" wrapText="1"/>
    </xf>
    <xf numFmtId="0" fontId="10" fillId="35" borderId="10" xfId="0" applyFont="1" applyFill="1" applyBorder="1" applyAlignment="1">
      <alignment horizontal="center" vertical="center" wrapText="1"/>
    </xf>
    <xf numFmtId="0" fontId="11" fillId="9" borderId="10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8" fillId="0" borderId="0" xfId="0" applyFont="1" applyFill="1" applyAlignment="1">
      <alignment wrapText="1"/>
    </xf>
    <xf numFmtId="0" fontId="74" fillId="0" borderId="0" xfId="0" applyFont="1" applyAlignment="1">
      <alignment wrapText="1"/>
    </xf>
    <xf numFmtId="0" fontId="3" fillId="0" borderId="0" xfId="0" applyFont="1" applyFill="1" applyAlignment="1">
      <alignment/>
    </xf>
    <xf numFmtId="0" fontId="0" fillId="0" borderId="0" xfId="0" applyAlignment="1">
      <alignment/>
    </xf>
    <xf numFmtId="0" fontId="11" fillId="9" borderId="12" xfId="0" applyFont="1" applyFill="1" applyBorder="1" applyAlignment="1">
      <alignment horizontal="center" vertical="center" wrapText="1"/>
    </xf>
    <xf numFmtId="0" fontId="11" fillId="9" borderId="13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0" xfId="0" applyFont="1" applyFill="1" applyAlignment="1">
      <alignment wrapText="1"/>
    </xf>
    <xf numFmtId="0" fontId="2" fillId="0" borderId="18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10" fillId="0" borderId="0" xfId="0" applyFont="1" applyFill="1" applyAlignment="1">
      <alignment horizontal="left" vertical="center" wrapText="1"/>
    </xf>
    <xf numFmtId="0" fontId="12" fillId="33" borderId="13" xfId="0" applyFont="1" applyFill="1" applyBorder="1" applyAlignment="1">
      <alignment horizontal="center" vertical="center" wrapText="1"/>
    </xf>
    <xf numFmtId="0" fontId="9" fillId="9" borderId="10" xfId="0" applyFont="1" applyFill="1" applyBorder="1" applyAlignment="1">
      <alignment horizontal="center" vertical="center" wrapText="1"/>
    </xf>
    <xf numFmtId="0" fontId="7" fillId="9" borderId="10" xfId="0" applyFont="1" applyFill="1" applyBorder="1" applyAlignment="1">
      <alignment horizontal="center" vertical="center" wrapText="1"/>
    </xf>
    <xf numFmtId="0" fontId="11" fillId="33" borderId="11" xfId="0" applyFont="1" applyFill="1" applyBorder="1" applyAlignment="1">
      <alignment horizontal="center" vertical="center" wrapText="1"/>
    </xf>
    <xf numFmtId="0" fontId="11" fillId="33" borderId="14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4" fillId="33" borderId="10" xfId="0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center" vertical="center"/>
    </xf>
    <xf numFmtId="0" fontId="14" fillId="33" borderId="11" xfId="0" applyFont="1" applyFill="1" applyBorder="1" applyAlignment="1">
      <alignment horizontal="center" vertical="center"/>
    </xf>
    <xf numFmtId="0" fontId="14" fillId="33" borderId="14" xfId="0" applyFont="1" applyFill="1" applyBorder="1" applyAlignment="1">
      <alignment horizontal="center" vertical="center"/>
    </xf>
    <xf numFmtId="0" fontId="13" fillId="35" borderId="10" xfId="0" applyFont="1" applyFill="1" applyBorder="1" applyAlignment="1">
      <alignment horizontal="center" vertical="center"/>
    </xf>
    <xf numFmtId="0" fontId="14" fillId="11" borderId="10" xfId="0" applyFont="1" applyFill="1" applyBorder="1" applyAlignment="1">
      <alignment horizontal="center" vertical="center" wrapText="1"/>
    </xf>
    <xf numFmtId="0" fontId="13" fillId="11" borderId="10" xfId="0" applyFont="1" applyFill="1" applyBorder="1" applyAlignment="1">
      <alignment horizontal="center" vertical="center"/>
    </xf>
    <xf numFmtId="0" fontId="14" fillId="36" borderId="20" xfId="0" applyFont="1" applyFill="1" applyBorder="1" applyAlignment="1">
      <alignment horizontal="center" vertical="center" wrapText="1"/>
    </xf>
    <xf numFmtId="0" fontId="14" fillId="36" borderId="2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7" fillId="9" borderId="10" xfId="0" applyFont="1" applyFill="1" applyBorder="1" applyAlignment="1">
      <alignment horizontal="center" vertic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4"/>
  <sheetViews>
    <sheetView zoomScale="69" zoomScaleNormal="69" zoomScalePageLayoutView="0" workbookViewId="0" topLeftCell="A22">
      <selection activeCell="O19" sqref="O19"/>
    </sheetView>
  </sheetViews>
  <sheetFormatPr defaultColWidth="9.140625" defaultRowHeight="15"/>
  <cols>
    <col min="1" max="1" width="17.8515625" style="3" customWidth="1"/>
    <col min="2" max="2" width="7.57421875" style="3" customWidth="1"/>
    <col min="3" max="3" width="27.8515625" style="3" customWidth="1"/>
    <col min="4" max="4" width="15.57421875" style="3" customWidth="1"/>
    <col min="5" max="5" width="13.421875" style="4" customWidth="1"/>
    <col min="6" max="6" width="12.421875" style="4" customWidth="1"/>
    <col min="7" max="7" width="14.421875" style="4" customWidth="1"/>
    <col min="8" max="8" width="12.57421875" style="4" customWidth="1"/>
    <col min="9" max="12" width="14.421875" style="4" customWidth="1"/>
    <col min="13" max="13" width="12.57421875" style="4" customWidth="1"/>
    <col min="14" max="14" width="13.421875" style="4" customWidth="1"/>
    <col min="15" max="15" width="22.00390625" style="4" customWidth="1"/>
    <col min="16" max="17" width="16.421875" style="4" customWidth="1"/>
    <col min="18" max="19" width="9.140625" style="3" customWidth="1"/>
    <col min="20" max="16384" width="9.140625" style="3" customWidth="1"/>
  </cols>
  <sheetData>
    <row r="1" spans="13:17" ht="15" customHeight="1">
      <c r="M1" s="122" t="s">
        <v>65</v>
      </c>
      <c r="N1" s="122"/>
      <c r="O1" s="122"/>
      <c r="P1" s="3"/>
      <c r="Q1" s="3"/>
    </row>
    <row r="2" ht="15" customHeight="1"/>
    <row r="3" spans="1:17" ht="39.75" customHeight="1">
      <c r="A3" s="128" t="s">
        <v>280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6"/>
      <c r="Q3" s="16"/>
    </row>
    <row r="4" spans="1:17" ht="13.5">
      <c r="A4" s="16"/>
      <c r="B4" s="16"/>
      <c r="C4" s="16"/>
      <c r="D4" s="16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</row>
    <row r="5" spans="1:17" s="29" customFormat="1" ht="25.5" customHeight="1">
      <c r="A5" s="117" t="s">
        <v>52</v>
      </c>
      <c r="B5" s="117" t="s">
        <v>30</v>
      </c>
      <c r="C5" s="117" t="s">
        <v>51</v>
      </c>
      <c r="D5" s="117" t="s">
        <v>17</v>
      </c>
      <c r="E5" s="117" t="s">
        <v>64</v>
      </c>
      <c r="F5" s="117"/>
      <c r="G5" s="117"/>
      <c r="H5" s="117"/>
      <c r="I5" s="117"/>
      <c r="J5" s="117"/>
      <c r="K5" s="109"/>
      <c r="L5" s="100"/>
      <c r="M5" s="117" t="s">
        <v>54</v>
      </c>
      <c r="N5" s="117" t="s">
        <v>55</v>
      </c>
      <c r="O5" s="127" t="s">
        <v>267</v>
      </c>
      <c r="P5" s="130" t="s">
        <v>281</v>
      </c>
      <c r="Q5" s="129" t="s">
        <v>276</v>
      </c>
    </row>
    <row r="6" spans="1:17" s="29" customFormat="1" ht="88.5" customHeight="1">
      <c r="A6" s="117"/>
      <c r="B6" s="117"/>
      <c r="C6" s="117"/>
      <c r="D6" s="117"/>
      <c r="E6" s="117" t="s">
        <v>312</v>
      </c>
      <c r="F6" s="117" t="s">
        <v>309</v>
      </c>
      <c r="G6" s="117" t="s">
        <v>310</v>
      </c>
      <c r="H6" s="117" t="s">
        <v>318</v>
      </c>
      <c r="I6" s="117" t="s">
        <v>320</v>
      </c>
      <c r="J6" s="117" t="s">
        <v>321</v>
      </c>
      <c r="K6" s="120"/>
      <c r="L6" s="120"/>
      <c r="M6" s="117"/>
      <c r="N6" s="117"/>
      <c r="O6" s="127"/>
      <c r="P6" s="130"/>
      <c r="Q6" s="129"/>
    </row>
    <row r="7" spans="1:17" s="29" customFormat="1" ht="69" customHeight="1">
      <c r="A7" s="117"/>
      <c r="B7" s="117"/>
      <c r="C7" s="117"/>
      <c r="D7" s="117"/>
      <c r="E7" s="118"/>
      <c r="F7" s="118"/>
      <c r="G7" s="118"/>
      <c r="H7" s="118"/>
      <c r="I7" s="124"/>
      <c r="J7" s="124"/>
      <c r="K7" s="121"/>
      <c r="L7" s="121"/>
      <c r="M7" s="117"/>
      <c r="N7" s="117"/>
      <c r="O7" s="127"/>
      <c r="P7" s="130"/>
      <c r="Q7" s="129"/>
    </row>
    <row r="8" spans="1:17" ht="42.75" customHeight="1">
      <c r="A8" s="129" t="s">
        <v>28</v>
      </c>
      <c r="B8" s="129"/>
      <c r="C8" s="129"/>
      <c r="D8" s="129"/>
      <c r="E8" s="129"/>
      <c r="F8" s="129"/>
      <c r="G8" s="129"/>
      <c r="H8" s="129"/>
      <c r="I8" s="129"/>
      <c r="J8" s="129"/>
      <c r="K8" s="129"/>
      <c r="L8" s="129"/>
      <c r="M8" s="129"/>
      <c r="N8" s="129"/>
      <c r="O8" s="129"/>
      <c r="P8" s="129"/>
      <c r="Q8" s="129"/>
    </row>
    <row r="9" spans="1:17" ht="90" customHeight="1">
      <c r="A9" s="45" t="s">
        <v>162</v>
      </c>
      <c r="B9" s="45" t="s">
        <v>31</v>
      </c>
      <c r="C9" s="42" t="s">
        <v>226</v>
      </c>
      <c r="D9" s="42" t="s">
        <v>47</v>
      </c>
      <c r="E9" s="39">
        <v>47.5</v>
      </c>
      <c r="F9" s="39">
        <v>45.16</v>
      </c>
      <c r="G9" s="39">
        <v>54.58</v>
      </c>
      <c r="H9" s="39">
        <v>36.61</v>
      </c>
      <c r="I9" s="39">
        <v>68</v>
      </c>
      <c r="J9" s="39">
        <v>52</v>
      </c>
      <c r="K9" s="39"/>
      <c r="L9" s="39"/>
      <c r="M9" s="20">
        <f>COUNT(E9:J9)</f>
        <v>6</v>
      </c>
      <c r="N9" s="22">
        <f>STDEVA(E9:J9)/(SUM(E9:J9)/COUNTIF(E9:J9,"&gt;0"))</f>
        <v>0.20813194926138504</v>
      </c>
      <c r="O9" s="60">
        <f>1/M9*(SUM(E9:J9))</f>
        <v>50.641666666666666</v>
      </c>
      <c r="P9" s="58">
        <f>O9</f>
        <v>50.641666666666666</v>
      </c>
      <c r="Q9" s="21">
        <v>55.14</v>
      </c>
    </row>
    <row r="10" spans="1:17" ht="82.5" customHeight="1">
      <c r="A10" s="45" t="s">
        <v>162</v>
      </c>
      <c r="B10" s="45" t="s">
        <v>31</v>
      </c>
      <c r="C10" s="42" t="s">
        <v>163</v>
      </c>
      <c r="D10" s="42" t="s">
        <v>47</v>
      </c>
      <c r="E10" s="39">
        <v>46.5</v>
      </c>
      <c r="F10" s="39"/>
      <c r="G10" s="39">
        <v>54.58</v>
      </c>
      <c r="H10" s="39">
        <v>78.5</v>
      </c>
      <c r="I10" s="39">
        <v>70</v>
      </c>
      <c r="J10" s="39">
        <v>50</v>
      </c>
      <c r="K10" s="39"/>
      <c r="L10" s="39"/>
      <c r="M10" s="20">
        <f>COUNT(E10:J10)</f>
        <v>5</v>
      </c>
      <c r="N10" s="22">
        <f>STDEVA(E10:J10)/(SUM(E10:J10)/COUNTIF(E10:J10,"&gt;0"))</f>
        <v>0.22912216477157912</v>
      </c>
      <c r="O10" s="60">
        <f>1/M10*(SUM(E10:J10))</f>
        <v>59.916</v>
      </c>
      <c r="P10" s="58">
        <f>O10</f>
        <v>59.916</v>
      </c>
      <c r="Q10" s="21">
        <v>60.48</v>
      </c>
    </row>
    <row r="11" spans="1:17" ht="60.75" customHeight="1">
      <c r="A11" s="45" t="s">
        <v>164</v>
      </c>
      <c r="B11" s="45" t="s">
        <v>31</v>
      </c>
      <c r="C11" s="42" t="s">
        <v>229</v>
      </c>
      <c r="D11" s="42" t="s">
        <v>47</v>
      </c>
      <c r="E11" s="39">
        <v>78</v>
      </c>
      <c r="F11" s="39">
        <v>81.82</v>
      </c>
      <c r="G11" s="39">
        <v>105.1</v>
      </c>
      <c r="H11" s="39">
        <v>56.75</v>
      </c>
      <c r="I11" s="39">
        <v>70</v>
      </c>
      <c r="J11" s="39">
        <v>78</v>
      </c>
      <c r="K11" s="39"/>
      <c r="L11" s="39"/>
      <c r="M11" s="20">
        <f>COUNT(E11:J11)</f>
        <v>6</v>
      </c>
      <c r="N11" s="22">
        <f>STDEVA(E11:J11)/(SUM(E11:J11)/COUNTIF(E11:J11,"&gt;0"))</f>
        <v>0.2031253644439443</v>
      </c>
      <c r="O11" s="60">
        <f>1/M11*(SUM(E11:J11))</f>
        <v>78.27833333333332</v>
      </c>
      <c r="P11" s="58">
        <f>O11</f>
        <v>78.27833333333332</v>
      </c>
      <c r="Q11" s="21">
        <v>80.62</v>
      </c>
    </row>
    <row r="12" spans="1:17" s="30" customFormat="1" ht="26.25" customHeight="1">
      <c r="A12" s="131"/>
      <c r="B12" s="131"/>
      <c r="C12" s="131"/>
      <c r="D12" s="131"/>
      <c r="E12" s="131"/>
      <c r="F12" s="131"/>
      <c r="G12" s="131"/>
      <c r="H12" s="131"/>
      <c r="I12" s="131"/>
      <c r="J12" s="131"/>
      <c r="K12" s="131"/>
      <c r="L12" s="131"/>
      <c r="M12" s="131"/>
      <c r="N12" s="131"/>
      <c r="O12" s="131"/>
      <c r="P12" s="103"/>
      <c r="Q12" s="103"/>
    </row>
    <row r="13" spans="1:17" ht="21.75" customHeight="1">
      <c r="A13" s="115" t="s">
        <v>52</v>
      </c>
      <c r="B13" s="115" t="s">
        <v>30</v>
      </c>
      <c r="C13" s="115" t="s">
        <v>51</v>
      </c>
      <c r="D13" s="115" t="s">
        <v>17</v>
      </c>
      <c r="E13" s="115" t="s">
        <v>64</v>
      </c>
      <c r="F13" s="115"/>
      <c r="G13" s="115"/>
      <c r="H13" s="115"/>
      <c r="I13" s="115"/>
      <c r="J13" s="115"/>
      <c r="K13" s="110"/>
      <c r="L13" s="101"/>
      <c r="M13" s="115" t="s">
        <v>54</v>
      </c>
      <c r="N13" s="115" t="s">
        <v>55</v>
      </c>
      <c r="O13" s="125" t="s">
        <v>267</v>
      </c>
      <c r="P13" s="119" t="s">
        <v>282</v>
      </c>
      <c r="Q13" s="126" t="s">
        <v>277</v>
      </c>
    </row>
    <row r="14" spans="1:17" ht="18.75" customHeight="1">
      <c r="A14" s="115"/>
      <c r="B14" s="115"/>
      <c r="C14" s="115"/>
      <c r="D14" s="115"/>
      <c r="E14" s="117" t="s">
        <v>312</v>
      </c>
      <c r="F14" s="117" t="s">
        <v>309</v>
      </c>
      <c r="G14" s="117" t="s">
        <v>310</v>
      </c>
      <c r="H14" s="117" t="s">
        <v>318</v>
      </c>
      <c r="I14" s="115" t="s">
        <v>311</v>
      </c>
      <c r="J14" s="117" t="s">
        <v>320</v>
      </c>
      <c r="K14" s="120" t="s">
        <v>322</v>
      </c>
      <c r="L14" s="117" t="s">
        <v>321</v>
      </c>
      <c r="M14" s="115"/>
      <c r="N14" s="115"/>
      <c r="O14" s="125"/>
      <c r="P14" s="119"/>
      <c r="Q14" s="126"/>
    </row>
    <row r="15" spans="1:17" ht="118.5" customHeight="1">
      <c r="A15" s="115"/>
      <c r="B15" s="115"/>
      <c r="C15" s="115"/>
      <c r="D15" s="115"/>
      <c r="E15" s="118"/>
      <c r="F15" s="118"/>
      <c r="G15" s="118"/>
      <c r="H15" s="118"/>
      <c r="I15" s="116"/>
      <c r="J15" s="124"/>
      <c r="K15" s="121"/>
      <c r="L15" s="124"/>
      <c r="M15" s="115"/>
      <c r="N15" s="115"/>
      <c r="O15" s="125"/>
      <c r="P15" s="119"/>
      <c r="Q15" s="126"/>
    </row>
    <row r="16" spans="1:17" ht="36.75" customHeight="1">
      <c r="A16" s="126" t="s">
        <v>29</v>
      </c>
      <c r="B16" s="126"/>
      <c r="C16" s="126"/>
      <c r="D16" s="126"/>
      <c r="E16" s="126"/>
      <c r="F16" s="126"/>
      <c r="G16" s="126"/>
      <c r="H16" s="126"/>
      <c r="I16" s="126"/>
      <c r="J16" s="126"/>
      <c r="K16" s="126"/>
      <c r="L16" s="126"/>
      <c r="M16" s="126"/>
      <c r="N16" s="126"/>
      <c r="O16" s="126"/>
      <c r="P16" s="126"/>
      <c r="Q16" s="104"/>
    </row>
    <row r="17" spans="1:17" ht="78.75" customHeight="1">
      <c r="A17" s="84" t="s">
        <v>165</v>
      </c>
      <c r="B17" s="45" t="s">
        <v>31</v>
      </c>
      <c r="C17" s="83" t="s">
        <v>232</v>
      </c>
      <c r="D17" s="42" t="s">
        <v>16</v>
      </c>
      <c r="E17" s="39">
        <v>134</v>
      </c>
      <c r="F17" s="39"/>
      <c r="G17" s="39">
        <v>126.12</v>
      </c>
      <c r="H17" s="39">
        <v>70</v>
      </c>
      <c r="I17" s="39">
        <v>160</v>
      </c>
      <c r="J17" s="39">
        <v>90</v>
      </c>
      <c r="K17" s="39">
        <v>140</v>
      </c>
      <c r="L17" s="39">
        <v>144</v>
      </c>
      <c r="M17" s="20">
        <f aca="true" t="shared" si="0" ref="M17:M23">COUNT(E17:L17)</f>
        <v>7</v>
      </c>
      <c r="N17" s="22">
        <f>STDEVA(E17:J17)/(SUM(E17:J17)/COUNTIF(E17:J17,"&gt;0"))</f>
        <v>0.3093938771670376</v>
      </c>
      <c r="O17" s="60">
        <f>1/M17*(SUM(E17:L17))</f>
        <v>123.44571428571427</v>
      </c>
      <c r="P17" s="58">
        <f aca="true" t="shared" si="1" ref="P17:P23">O17</f>
        <v>123.44571428571427</v>
      </c>
      <c r="Q17" s="21">
        <v>142.03</v>
      </c>
    </row>
    <row r="18" spans="1:17" ht="79.5" customHeight="1">
      <c r="A18" s="84" t="s">
        <v>166</v>
      </c>
      <c r="B18" s="45" t="s">
        <v>31</v>
      </c>
      <c r="C18" s="83" t="s">
        <v>170</v>
      </c>
      <c r="D18" s="42" t="s">
        <v>16</v>
      </c>
      <c r="E18" s="39">
        <v>218</v>
      </c>
      <c r="F18" s="39"/>
      <c r="G18" s="39">
        <v>207.75</v>
      </c>
      <c r="H18" s="39"/>
      <c r="I18" s="39">
        <v>200</v>
      </c>
      <c r="J18" s="39">
        <v>95</v>
      </c>
      <c r="K18" s="39">
        <v>170</v>
      </c>
      <c r="L18" s="39">
        <v>185</v>
      </c>
      <c r="M18" s="20">
        <f t="shared" si="0"/>
        <v>6</v>
      </c>
      <c r="N18" s="22">
        <f aca="true" t="shared" si="2" ref="N18:N23">STDEVA(E18:J18)/(SUM(E18:J18)/COUNTIF(E18:J18,"&gt;0"))</f>
        <v>0.3178253024616941</v>
      </c>
      <c r="O18" s="60">
        <f aca="true" t="shared" si="3" ref="O18:O23">1/M18*(SUM(E18:L18))</f>
        <v>179.29166666666666</v>
      </c>
      <c r="P18" s="58">
        <f t="shared" si="1"/>
        <v>179.29166666666666</v>
      </c>
      <c r="Q18" s="21">
        <v>177.44</v>
      </c>
    </row>
    <row r="19" spans="1:17" ht="75.75" customHeight="1">
      <c r="A19" s="84" t="s">
        <v>167</v>
      </c>
      <c r="B19" s="45" t="s">
        <v>31</v>
      </c>
      <c r="C19" s="83" t="s">
        <v>231</v>
      </c>
      <c r="D19" s="42" t="s">
        <v>16</v>
      </c>
      <c r="E19" s="39"/>
      <c r="F19" s="39"/>
      <c r="G19" s="39">
        <v>158.97</v>
      </c>
      <c r="H19" s="39">
        <v>189</v>
      </c>
      <c r="I19" s="39">
        <v>135</v>
      </c>
      <c r="J19" s="39"/>
      <c r="K19" s="39">
        <v>160</v>
      </c>
      <c r="L19" s="39">
        <v>155</v>
      </c>
      <c r="M19" s="20">
        <f t="shared" si="0"/>
        <v>5</v>
      </c>
      <c r="N19" s="22">
        <f t="shared" si="2"/>
        <v>0.16806393484101168</v>
      </c>
      <c r="O19" s="60">
        <f t="shared" si="3"/>
        <v>159.59400000000002</v>
      </c>
      <c r="P19" s="58">
        <f t="shared" si="1"/>
        <v>159.59400000000002</v>
      </c>
      <c r="Q19" s="21">
        <v>141.39</v>
      </c>
    </row>
    <row r="20" spans="1:17" ht="52.5" customHeight="1">
      <c r="A20" s="84" t="s">
        <v>168</v>
      </c>
      <c r="B20" s="45" t="s">
        <v>31</v>
      </c>
      <c r="C20" s="84" t="s">
        <v>171</v>
      </c>
      <c r="D20" s="42" t="s">
        <v>88</v>
      </c>
      <c r="E20" s="39">
        <v>120.2</v>
      </c>
      <c r="F20" s="39"/>
      <c r="G20" s="39">
        <v>162.2</v>
      </c>
      <c r="H20" s="39"/>
      <c r="I20" s="39">
        <v>170</v>
      </c>
      <c r="J20" s="39"/>
      <c r="K20" s="39">
        <v>140</v>
      </c>
      <c r="L20" s="39">
        <v>135</v>
      </c>
      <c r="M20" s="20">
        <f t="shared" si="0"/>
        <v>5</v>
      </c>
      <c r="N20" s="22">
        <f t="shared" si="2"/>
        <v>0.17762478211312813</v>
      </c>
      <c r="O20" s="60">
        <f t="shared" si="3"/>
        <v>145.48</v>
      </c>
      <c r="P20" s="58">
        <f t="shared" si="1"/>
        <v>145.48</v>
      </c>
      <c r="Q20" s="21">
        <v>133.74</v>
      </c>
    </row>
    <row r="21" spans="1:17" ht="48.75" customHeight="1">
      <c r="A21" s="84" t="s">
        <v>168</v>
      </c>
      <c r="B21" s="69" t="s">
        <v>31</v>
      </c>
      <c r="C21" s="85" t="s">
        <v>190</v>
      </c>
      <c r="D21" s="85" t="s">
        <v>88</v>
      </c>
      <c r="E21" s="39">
        <v>134</v>
      </c>
      <c r="F21" s="39"/>
      <c r="G21" s="39">
        <v>166.31</v>
      </c>
      <c r="H21" s="39"/>
      <c r="I21" s="39">
        <v>180</v>
      </c>
      <c r="J21" s="39"/>
      <c r="K21" s="39">
        <v>150</v>
      </c>
      <c r="L21" s="39">
        <v>142</v>
      </c>
      <c r="M21" s="20">
        <f t="shared" si="0"/>
        <v>5</v>
      </c>
      <c r="N21" s="22">
        <f t="shared" si="2"/>
        <v>0.1475280852871083</v>
      </c>
      <c r="O21" s="60">
        <f t="shared" si="3"/>
        <v>154.462</v>
      </c>
      <c r="P21" s="58">
        <f t="shared" si="1"/>
        <v>154.462</v>
      </c>
      <c r="Q21" s="21">
        <v>139.72</v>
      </c>
    </row>
    <row r="22" spans="1:17" ht="69.75" customHeight="1">
      <c r="A22" s="84" t="s">
        <v>169</v>
      </c>
      <c r="B22" s="42" t="s">
        <v>31</v>
      </c>
      <c r="C22" s="42" t="s">
        <v>172</v>
      </c>
      <c r="D22" s="42" t="s">
        <v>88</v>
      </c>
      <c r="E22" s="39">
        <v>188</v>
      </c>
      <c r="F22" s="39">
        <v>107</v>
      </c>
      <c r="G22" s="39">
        <v>196.68</v>
      </c>
      <c r="H22" s="39">
        <v>109.08</v>
      </c>
      <c r="I22" s="39">
        <v>180</v>
      </c>
      <c r="J22" s="39"/>
      <c r="K22" s="39">
        <v>180</v>
      </c>
      <c r="L22" s="39">
        <v>160</v>
      </c>
      <c r="M22" s="20">
        <f t="shared" si="0"/>
        <v>7</v>
      </c>
      <c r="N22" s="22">
        <f t="shared" si="2"/>
        <v>0.28382933326191073</v>
      </c>
      <c r="O22" s="60">
        <f t="shared" si="3"/>
        <v>160.10857142857142</v>
      </c>
      <c r="P22" s="58">
        <f t="shared" si="1"/>
        <v>160.10857142857142</v>
      </c>
      <c r="Q22" s="21">
        <v>152.13</v>
      </c>
    </row>
    <row r="23" spans="1:17" ht="69.75" customHeight="1">
      <c r="A23" s="84" t="s">
        <v>167</v>
      </c>
      <c r="B23" s="42" t="s">
        <v>31</v>
      </c>
      <c r="C23" s="42" t="s">
        <v>283</v>
      </c>
      <c r="D23" s="42" t="s">
        <v>16</v>
      </c>
      <c r="E23" s="39">
        <v>132.75</v>
      </c>
      <c r="F23" s="39"/>
      <c r="G23" s="39"/>
      <c r="H23" s="39"/>
      <c r="I23" s="39">
        <v>160</v>
      </c>
      <c r="J23" s="39">
        <v>85</v>
      </c>
      <c r="K23" s="39">
        <v>190</v>
      </c>
      <c r="L23" s="39">
        <v>162</v>
      </c>
      <c r="M23" s="20">
        <f t="shared" si="0"/>
        <v>5</v>
      </c>
      <c r="N23" s="22">
        <f t="shared" si="2"/>
        <v>0.30150157190207366</v>
      </c>
      <c r="O23" s="60">
        <f t="shared" si="3"/>
        <v>145.95000000000002</v>
      </c>
      <c r="P23" s="58">
        <f t="shared" si="1"/>
        <v>145.95000000000002</v>
      </c>
      <c r="Q23" s="21" t="s">
        <v>288</v>
      </c>
    </row>
    <row r="24" spans="1:17" ht="29.25" customHeight="1">
      <c r="A24" s="122" t="s">
        <v>230</v>
      </c>
      <c r="B24" s="123"/>
      <c r="C24" s="123"/>
      <c r="D24" s="123"/>
      <c r="E24" s="123"/>
      <c r="F24" s="123"/>
      <c r="G24" s="123"/>
      <c r="H24" s="123"/>
      <c r="I24" s="123"/>
      <c r="J24" s="123"/>
      <c r="K24" s="123"/>
      <c r="L24" s="123"/>
      <c r="M24" s="123"/>
      <c r="N24" s="123"/>
      <c r="O24" s="123"/>
      <c r="P24" s="3"/>
      <c r="Q24" s="3"/>
    </row>
  </sheetData>
  <sheetProtection/>
  <mergeCells count="42">
    <mergeCell ref="F6:F7"/>
    <mergeCell ref="J6:J7"/>
    <mergeCell ref="P5:P7"/>
    <mergeCell ref="N13:N15"/>
    <mergeCell ref="I6:I7"/>
    <mergeCell ref="K6:K7"/>
    <mergeCell ref="D13:D15"/>
    <mergeCell ref="A12:O12"/>
    <mergeCell ref="A13:A15"/>
    <mergeCell ref="H14:H15"/>
    <mergeCell ref="M13:M15"/>
    <mergeCell ref="E14:E15"/>
    <mergeCell ref="A5:A7"/>
    <mergeCell ref="G6:G7"/>
    <mergeCell ref="E5:J5"/>
    <mergeCell ref="E6:E7"/>
    <mergeCell ref="Q5:Q7"/>
    <mergeCell ref="Q13:Q15"/>
    <mergeCell ref="A8:Q8"/>
    <mergeCell ref="L6:L7"/>
    <mergeCell ref="L14:L15"/>
    <mergeCell ref="H6:H7"/>
    <mergeCell ref="A16:P16"/>
    <mergeCell ref="B13:B15"/>
    <mergeCell ref="M1:O1"/>
    <mergeCell ref="M5:M7"/>
    <mergeCell ref="N5:N7"/>
    <mergeCell ref="O5:O7"/>
    <mergeCell ref="A3:O3"/>
    <mergeCell ref="C5:C7"/>
    <mergeCell ref="B5:B7"/>
    <mergeCell ref="D5:D7"/>
    <mergeCell ref="I14:I15"/>
    <mergeCell ref="C13:C15"/>
    <mergeCell ref="F14:F15"/>
    <mergeCell ref="P13:P15"/>
    <mergeCell ref="K14:K15"/>
    <mergeCell ref="A24:O24"/>
    <mergeCell ref="E13:J13"/>
    <mergeCell ref="J14:J15"/>
    <mergeCell ref="O13:O15"/>
    <mergeCell ref="G14:G15"/>
  </mergeCells>
  <printOptions/>
  <pageMargins left="0.35433070866141736" right="0.1968503937007874" top="0.31496062992125984" bottom="0.2755905511811024" header="0.31496062992125984" footer="0.31496062992125984"/>
  <pageSetup fitToHeight="1" fitToWidth="1" horizontalDpi="600" verticalDpi="600" orientation="landscape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7"/>
  <sheetViews>
    <sheetView zoomScale="80" zoomScaleNormal="80" zoomScalePageLayoutView="0" workbookViewId="0" topLeftCell="A7">
      <selection activeCell="M9" sqref="M9"/>
    </sheetView>
  </sheetViews>
  <sheetFormatPr defaultColWidth="9.140625" defaultRowHeight="15"/>
  <cols>
    <col min="1" max="1" width="12.00390625" style="8" customWidth="1"/>
    <col min="2" max="2" width="9.140625" style="8" customWidth="1"/>
    <col min="3" max="3" width="22.8515625" style="8" customWidth="1"/>
    <col min="4" max="4" width="14.57421875" style="8" customWidth="1"/>
    <col min="5" max="5" width="11.57421875" style="43" customWidth="1"/>
    <col min="6" max="7" width="9.57421875" style="43" customWidth="1"/>
    <col min="8" max="8" width="12.140625" style="43" customWidth="1"/>
    <col min="9" max="9" width="11.00390625" style="43" customWidth="1"/>
    <col min="10" max="10" width="11.140625" style="43" customWidth="1"/>
    <col min="11" max="11" width="8.57421875" style="9" customWidth="1"/>
    <col min="12" max="12" width="10.421875" style="9" customWidth="1"/>
    <col min="13" max="13" width="15.57421875" style="9" customWidth="1"/>
    <col min="14" max="15" width="14.421875" style="9" customWidth="1"/>
    <col min="16" max="16384" width="9.140625" style="8" customWidth="1"/>
  </cols>
  <sheetData>
    <row r="1" spans="11:15" ht="19.5" customHeight="1">
      <c r="K1" s="133" t="s">
        <v>66</v>
      </c>
      <c r="L1" s="133"/>
      <c r="M1" s="133"/>
      <c r="N1" s="8"/>
      <c r="O1" s="8"/>
    </row>
    <row r="3" spans="1:15" ht="33" customHeight="1">
      <c r="A3" s="134" t="s">
        <v>284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6"/>
      <c r="O3" s="16"/>
    </row>
    <row r="4" spans="1:15" ht="13.5">
      <c r="A4" s="16"/>
      <c r="B4" s="16"/>
      <c r="C4" s="16"/>
      <c r="D4" s="16"/>
      <c r="E4" s="73"/>
      <c r="F4" s="73"/>
      <c r="G4" s="73"/>
      <c r="H4" s="73"/>
      <c r="I4" s="73"/>
      <c r="J4" s="73"/>
      <c r="K4" s="17"/>
      <c r="L4" s="17"/>
      <c r="M4" s="17"/>
      <c r="N4" s="17"/>
      <c r="O4" s="17"/>
    </row>
    <row r="5" spans="1:15" s="10" customFormat="1" ht="18" customHeight="1">
      <c r="A5" s="117" t="s">
        <v>52</v>
      </c>
      <c r="B5" s="117" t="s">
        <v>30</v>
      </c>
      <c r="C5" s="117" t="s">
        <v>51</v>
      </c>
      <c r="D5" s="117" t="s">
        <v>17</v>
      </c>
      <c r="E5" s="117" t="s">
        <v>64</v>
      </c>
      <c r="F5" s="117"/>
      <c r="G5" s="117"/>
      <c r="H5" s="117"/>
      <c r="I5" s="117"/>
      <c r="J5" s="117"/>
      <c r="K5" s="117" t="s">
        <v>54</v>
      </c>
      <c r="L5" s="117" t="s">
        <v>55</v>
      </c>
      <c r="M5" s="127" t="s">
        <v>267</v>
      </c>
      <c r="N5" s="130" t="s">
        <v>281</v>
      </c>
      <c r="O5" s="129" t="s">
        <v>276</v>
      </c>
    </row>
    <row r="6" spans="1:15" s="10" customFormat="1" ht="32.25" customHeight="1">
      <c r="A6" s="117"/>
      <c r="B6" s="117"/>
      <c r="C6" s="117"/>
      <c r="D6" s="117"/>
      <c r="E6" s="117" t="s">
        <v>319</v>
      </c>
      <c r="F6" s="117" t="s">
        <v>311</v>
      </c>
      <c r="G6" s="120" t="s">
        <v>313</v>
      </c>
      <c r="H6" s="135" t="s">
        <v>302</v>
      </c>
      <c r="I6" s="135" t="s">
        <v>303</v>
      </c>
      <c r="J6" s="135" t="s">
        <v>322</v>
      </c>
      <c r="K6" s="117"/>
      <c r="L6" s="117"/>
      <c r="M6" s="127"/>
      <c r="N6" s="130"/>
      <c r="O6" s="129"/>
    </row>
    <row r="7" spans="1:15" s="10" customFormat="1" ht="120.75" customHeight="1">
      <c r="A7" s="117"/>
      <c r="B7" s="117"/>
      <c r="C7" s="117"/>
      <c r="D7" s="117"/>
      <c r="E7" s="118"/>
      <c r="F7" s="124"/>
      <c r="G7" s="121"/>
      <c r="H7" s="136"/>
      <c r="I7" s="140"/>
      <c r="J7" s="136"/>
      <c r="K7" s="117"/>
      <c r="L7" s="117"/>
      <c r="M7" s="127"/>
      <c r="N7" s="130"/>
      <c r="O7" s="129"/>
    </row>
    <row r="8" spans="1:15" ht="49.5" customHeight="1">
      <c r="A8" s="137" t="s">
        <v>32</v>
      </c>
      <c r="B8" s="138"/>
      <c r="C8" s="138"/>
      <c r="D8" s="138"/>
      <c r="E8" s="138"/>
      <c r="F8" s="138"/>
      <c r="G8" s="138"/>
      <c r="H8" s="138"/>
      <c r="I8" s="138"/>
      <c r="J8" s="138"/>
      <c r="K8" s="138"/>
      <c r="L8" s="138"/>
      <c r="M8" s="138"/>
      <c r="N8" s="138"/>
      <c r="O8" s="139"/>
    </row>
    <row r="9" spans="1:15" ht="60.75" customHeight="1">
      <c r="A9" s="72" t="s">
        <v>33</v>
      </c>
      <c r="B9" s="44" t="s">
        <v>31</v>
      </c>
      <c r="C9" s="41" t="s">
        <v>176</v>
      </c>
      <c r="D9" s="41" t="s">
        <v>89</v>
      </c>
      <c r="E9" s="52">
        <v>40</v>
      </c>
      <c r="F9" s="52">
        <v>35</v>
      </c>
      <c r="G9" s="52"/>
      <c r="H9" s="52"/>
      <c r="I9" s="52"/>
      <c r="J9" s="52">
        <v>40</v>
      </c>
      <c r="K9" s="1">
        <f>COUNT(E9:J9)</f>
        <v>3</v>
      </c>
      <c r="L9" s="2">
        <f>STDEVA(E9:J9)/(SUM(E9:J9)/COUNTIF(E9:J9,"&gt;0"))</f>
        <v>0.07530655685082074</v>
      </c>
      <c r="M9" s="57">
        <f>1/K9*(SUM(E9:J9))</f>
        <v>38.33333333333333</v>
      </c>
      <c r="N9" s="56">
        <f>M9</f>
        <v>38.33333333333333</v>
      </c>
      <c r="O9" s="52">
        <v>30.2</v>
      </c>
    </row>
    <row r="10" spans="1:15" ht="57.75" customHeight="1">
      <c r="A10" s="72" t="s">
        <v>34</v>
      </c>
      <c r="B10" s="44" t="s">
        <v>31</v>
      </c>
      <c r="C10" s="41" t="s">
        <v>176</v>
      </c>
      <c r="D10" s="41" t="s">
        <v>89</v>
      </c>
      <c r="E10" s="52">
        <v>40</v>
      </c>
      <c r="F10" s="52">
        <v>35</v>
      </c>
      <c r="G10" s="52">
        <v>28</v>
      </c>
      <c r="H10" s="52"/>
      <c r="I10" s="52"/>
      <c r="J10" s="52">
        <v>32</v>
      </c>
      <c r="K10" s="1">
        <f aca="true" t="shared" si="0" ref="K10:K16">COUNT(E10:J10)</f>
        <v>4</v>
      </c>
      <c r="L10" s="2">
        <f aca="true" t="shared" si="1" ref="L10:L16">STDEVA(E10:J10)/(SUM(E10:J10)/COUNTIF(E10:J10,"&gt;0"))</f>
        <v>0.14986657684438043</v>
      </c>
      <c r="M10" s="57">
        <f aca="true" t="shared" si="2" ref="M10:M16">1/K10*(SUM(E10:J10))</f>
        <v>33.75</v>
      </c>
      <c r="N10" s="56">
        <f aca="true" t="shared" si="3" ref="N10:N16">M10</f>
        <v>33.75</v>
      </c>
      <c r="O10" s="52">
        <v>27.83</v>
      </c>
    </row>
    <row r="11" spans="1:15" ht="45.75" customHeight="1">
      <c r="A11" s="72" t="s">
        <v>59</v>
      </c>
      <c r="B11" s="44" t="s">
        <v>31</v>
      </c>
      <c r="C11" s="41" t="s">
        <v>177</v>
      </c>
      <c r="D11" s="41" t="s">
        <v>89</v>
      </c>
      <c r="E11" s="52">
        <v>40</v>
      </c>
      <c r="F11" s="52">
        <v>35</v>
      </c>
      <c r="G11" s="52"/>
      <c r="H11" s="52"/>
      <c r="I11" s="52"/>
      <c r="J11" s="52">
        <v>30</v>
      </c>
      <c r="K11" s="1">
        <f t="shared" si="0"/>
        <v>3</v>
      </c>
      <c r="L11" s="2">
        <f t="shared" si="1"/>
        <v>0.14285714285714285</v>
      </c>
      <c r="M11" s="57">
        <f t="shared" si="2"/>
        <v>35</v>
      </c>
      <c r="N11" s="56">
        <f t="shared" si="3"/>
        <v>35</v>
      </c>
      <c r="O11" s="52">
        <v>26.17</v>
      </c>
    </row>
    <row r="12" spans="1:15" ht="48" customHeight="1">
      <c r="A12" s="72" t="s">
        <v>173</v>
      </c>
      <c r="B12" s="44" t="s">
        <v>31</v>
      </c>
      <c r="C12" s="41" t="s">
        <v>178</v>
      </c>
      <c r="D12" s="41" t="s">
        <v>110</v>
      </c>
      <c r="E12" s="52">
        <v>210</v>
      </c>
      <c r="F12" s="52">
        <v>230</v>
      </c>
      <c r="G12" s="52"/>
      <c r="H12" s="52"/>
      <c r="I12" s="52"/>
      <c r="J12" s="52">
        <v>230</v>
      </c>
      <c r="K12" s="1">
        <f t="shared" si="0"/>
        <v>3</v>
      </c>
      <c r="L12" s="2">
        <f t="shared" si="1"/>
        <v>0.05170300918116051</v>
      </c>
      <c r="M12" s="57">
        <f t="shared" si="2"/>
        <v>223.33333333333331</v>
      </c>
      <c r="N12" s="56">
        <f t="shared" si="3"/>
        <v>223.33333333333331</v>
      </c>
      <c r="O12" s="52">
        <v>205</v>
      </c>
    </row>
    <row r="13" spans="1:15" ht="60" customHeight="1">
      <c r="A13" s="72" t="s">
        <v>35</v>
      </c>
      <c r="B13" s="44" t="s">
        <v>31</v>
      </c>
      <c r="C13" s="41" t="s">
        <v>181</v>
      </c>
      <c r="D13" s="41" t="s">
        <v>89</v>
      </c>
      <c r="E13" s="52">
        <v>40</v>
      </c>
      <c r="F13" s="52">
        <v>35</v>
      </c>
      <c r="G13" s="52"/>
      <c r="H13" s="52"/>
      <c r="I13" s="52"/>
      <c r="J13" s="52">
        <v>35</v>
      </c>
      <c r="K13" s="1">
        <f t="shared" si="0"/>
        <v>3</v>
      </c>
      <c r="L13" s="2">
        <f t="shared" si="1"/>
        <v>0.0787295821622217</v>
      </c>
      <c r="M13" s="57">
        <f t="shared" si="2"/>
        <v>36.666666666666664</v>
      </c>
      <c r="N13" s="56">
        <f t="shared" si="3"/>
        <v>36.666666666666664</v>
      </c>
      <c r="O13" s="52">
        <v>32.31</v>
      </c>
    </row>
    <row r="14" spans="1:15" ht="63.75" customHeight="1">
      <c r="A14" s="72" t="s">
        <v>174</v>
      </c>
      <c r="B14" s="44" t="s">
        <v>31</v>
      </c>
      <c r="C14" s="41" t="s">
        <v>179</v>
      </c>
      <c r="D14" s="41" t="s">
        <v>89</v>
      </c>
      <c r="E14" s="52">
        <v>35</v>
      </c>
      <c r="F14" s="52">
        <v>35</v>
      </c>
      <c r="G14" s="52">
        <v>35</v>
      </c>
      <c r="H14" s="52"/>
      <c r="I14" s="52"/>
      <c r="J14" s="52">
        <v>40</v>
      </c>
      <c r="K14" s="1">
        <f t="shared" si="0"/>
        <v>4</v>
      </c>
      <c r="L14" s="2">
        <f t="shared" si="1"/>
        <v>0.06896551724137931</v>
      </c>
      <c r="M14" s="57">
        <f t="shared" si="2"/>
        <v>36.25</v>
      </c>
      <c r="N14" s="56">
        <f t="shared" si="3"/>
        <v>36.25</v>
      </c>
      <c r="O14" s="52">
        <v>26.68</v>
      </c>
    </row>
    <row r="15" spans="1:15" ht="85.5" customHeight="1">
      <c r="A15" s="72" t="s">
        <v>175</v>
      </c>
      <c r="B15" s="44" t="s">
        <v>31</v>
      </c>
      <c r="C15" s="41" t="s">
        <v>180</v>
      </c>
      <c r="D15" s="41" t="s">
        <v>113</v>
      </c>
      <c r="E15" s="52">
        <v>230</v>
      </c>
      <c r="F15" s="52">
        <v>180</v>
      </c>
      <c r="G15" s="52"/>
      <c r="H15" s="52"/>
      <c r="I15" s="52"/>
      <c r="J15" s="52">
        <v>190</v>
      </c>
      <c r="K15" s="1">
        <f t="shared" si="0"/>
        <v>3</v>
      </c>
      <c r="L15" s="2">
        <f t="shared" si="1"/>
        <v>0.1322875655532295</v>
      </c>
      <c r="M15" s="57">
        <f t="shared" si="2"/>
        <v>200</v>
      </c>
      <c r="N15" s="56">
        <f t="shared" si="3"/>
        <v>200</v>
      </c>
      <c r="O15" s="52">
        <v>200.2</v>
      </c>
    </row>
    <row r="16" spans="1:15" ht="60.75" customHeight="1">
      <c r="A16" s="72" t="s">
        <v>12</v>
      </c>
      <c r="B16" s="44" t="s">
        <v>31</v>
      </c>
      <c r="C16" s="41" t="s">
        <v>182</v>
      </c>
      <c r="D16" s="41" t="s">
        <v>13</v>
      </c>
      <c r="E16" s="52">
        <v>300</v>
      </c>
      <c r="F16" s="52">
        <v>180</v>
      </c>
      <c r="G16" s="52"/>
      <c r="H16" s="52">
        <v>156.9</v>
      </c>
      <c r="I16" s="52">
        <v>180.8</v>
      </c>
      <c r="J16" s="52">
        <v>190</v>
      </c>
      <c r="K16" s="1">
        <f t="shared" si="0"/>
        <v>5</v>
      </c>
      <c r="L16" s="2">
        <f t="shared" si="1"/>
        <v>0.2797412741643516</v>
      </c>
      <c r="M16" s="57">
        <f t="shared" si="2"/>
        <v>201.54000000000002</v>
      </c>
      <c r="N16" s="56">
        <f t="shared" si="3"/>
        <v>201.54000000000002</v>
      </c>
      <c r="O16" s="52">
        <v>192.7</v>
      </c>
    </row>
    <row r="17" spans="1:13" s="55" customFormat="1" ht="36.75" customHeight="1">
      <c r="A17" s="132" t="s">
        <v>218</v>
      </c>
      <c r="B17" s="132"/>
      <c r="C17" s="132"/>
      <c r="D17" s="132"/>
      <c r="E17" s="132"/>
      <c r="F17" s="132"/>
      <c r="G17" s="132"/>
      <c r="H17" s="132"/>
      <c r="I17" s="132"/>
      <c r="J17" s="132"/>
      <c r="K17" s="132"/>
      <c r="L17" s="132"/>
      <c r="M17" s="132"/>
    </row>
  </sheetData>
  <sheetProtection/>
  <mergeCells count="20">
    <mergeCell ref="O5:O7"/>
    <mergeCell ref="A8:O8"/>
    <mergeCell ref="N5:N7"/>
    <mergeCell ref="D5:D7"/>
    <mergeCell ref="F6:F7"/>
    <mergeCell ref="H6:H7"/>
    <mergeCell ref="C5:C7"/>
    <mergeCell ref="I6:I7"/>
    <mergeCell ref="K1:M1"/>
    <mergeCell ref="A3:M3"/>
    <mergeCell ref="E5:J5"/>
    <mergeCell ref="E6:E7"/>
    <mergeCell ref="B5:B7"/>
    <mergeCell ref="J6:J7"/>
    <mergeCell ref="A17:M17"/>
    <mergeCell ref="K5:K7"/>
    <mergeCell ref="L5:L7"/>
    <mergeCell ref="M5:M7"/>
    <mergeCell ref="A5:A7"/>
    <mergeCell ref="G6:G7"/>
  </mergeCells>
  <printOptions/>
  <pageMargins left="0.35433070866141736" right="0.1968503937007874" top="0.31496062992125984" bottom="0.2755905511811024" header="0.31496062992125984" footer="0.31496062992125984"/>
  <pageSetup fitToHeight="1" fitToWidth="1" horizontalDpi="600" verticalDpi="600" orientation="landscape" paperSize="9" scale="5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3"/>
  <sheetViews>
    <sheetView zoomScale="80" zoomScaleNormal="80" zoomScalePageLayoutView="0" workbookViewId="0" topLeftCell="A1">
      <selection activeCell="F22" sqref="F22"/>
    </sheetView>
  </sheetViews>
  <sheetFormatPr defaultColWidth="9.140625" defaultRowHeight="15"/>
  <cols>
    <col min="1" max="1" width="14.140625" style="11" customWidth="1"/>
    <col min="2" max="2" width="8.421875" style="11" customWidth="1"/>
    <col min="3" max="3" width="23.57421875" style="11" customWidth="1"/>
    <col min="4" max="4" width="19.8515625" style="11" customWidth="1"/>
    <col min="5" max="5" width="13.57421875" style="12" customWidth="1"/>
    <col min="6" max="6" width="11.140625" style="12" customWidth="1"/>
    <col min="7" max="7" width="11.57421875" style="12" customWidth="1"/>
    <col min="8" max="8" width="12.140625" style="12" customWidth="1"/>
    <col min="9" max="9" width="12.57421875" style="12" customWidth="1"/>
    <col min="10" max="10" width="8.57421875" style="12" customWidth="1"/>
    <col min="11" max="11" width="8.421875" style="12" customWidth="1"/>
    <col min="12" max="12" width="21.421875" style="12" customWidth="1"/>
    <col min="13" max="14" width="15.57421875" style="12" customWidth="1"/>
    <col min="15" max="16384" width="9.140625" style="11" customWidth="1"/>
  </cols>
  <sheetData>
    <row r="1" spans="11:14" ht="20.25" customHeight="1">
      <c r="K1" s="149" t="s">
        <v>67</v>
      </c>
      <c r="L1" s="149"/>
      <c r="M1" s="11"/>
      <c r="N1" s="11"/>
    </row>
    <row r="2" ht="21" customHeight="1" hidden="1"/>
    <row r="3" spans="1:14" ht="27.75" customHeight="1">
      <c r="A3" s="150" t="s">
        <v>285</v>
      </c>
      <c r="B3" s="150"/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1"/>
      <c r="N3" s="11"/>
    </row>
    <row r="4" spans="1:14" ht="11.25" customHeight="1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</row>
    <row r="5" spans="1:14" s="14" customFormat="1" ht="30.75" customHeight="1">
      <c r="A5" s="117" t="s">
        <v>52</v>
      </c>
      <c r="B5" s="117" t="s">
        <v>30</v>
      </c>
      <c r="C5" s="117" t="s">
        <v>51</v>
      </c>
      <c r="D5" s="117" t="s">
        <v>18</v>
      </c>
      <c r="E5" s="143" t="s">
        <v>64</v>
      </c>
      <c r="F5" s="143"/>
      <c r="G5" s="143"/>
      <c r="H5" s="143"/>
      <c r="I5" s="143"/>
      <c r="J5" s="117" t="s">
        <v>54</v>
      </c>
      <c r="K5" s="120" t="s">
        <v>55</v>
      </c>
      <c r="L5" s="127" t="s">
        <v>267</v>
      </c>
      <c r="M5" s="130" t="s">
        <v>281</v>
      </c>
      <c r="N5" s="129" t="s">
        <v>276</v>
      </c>
    </row>
    <row r="6" spans="1:14" s="14" customFormat="1" ht="36" customHeight="1">
      <c r="A6" s="117"/>
      <c r="B6" s="117"/>
      <c r="C6" s="117"/>
      <c r="D6" s="117"/>
      <c r="E6" s="120" t="s">
        <v>319</v>
      </c>
      <c r="F6" s="120" t="s">
        <v>314</v>
      </c>
      <c r="G6" s="117" t="s">
        <v>311</v>
      </c>
      <c r="H6" s="120" t="s">
        <v>320</v>
      </c>
      <c r="I6" s="120" t="s">
        <v>322</v>
      </c>
      <c r="J6" s="117"/>
      <c r="K6" s="144"/>
      <c r="L6" s="127"/>
      <c r="M6" s="130"/>
      <c r="N6" s="129"/>
    </row>
    <row r="7" spans="1:14" s="14" customFormat="1" ht="82.5" customHeight="1">
      <c r="A7" s="120"/>
      <c r="B7" s="120"/>
      <c r="C7" s="120"/>
      <c r="D7" s="120"/>
      <c r="E7" s="145"/>
      <c r="F7" s="142"/>
      <c r="G7" s="124"/>
      <c r="H7" s="145"/>
      <c r="I7" s="142"/>
      <c r="J7" s="120"/>
      <c r="K7" s="144"/>
      <c r="L7" s="151"/>
      <c r="M7" s="141"/>
      <c r="N7" s="129"/>
    </row>
    <row r="8" spans="1:14" s="15" customFormat="1" ht="27.75" customHeight="1">
      <c r="A8" s="146" t="s">
        <v>15</v>
      </c>
      <c r="B8" s="147"/>
      <c r="C8" s="147"/>
      <c r="D8" s="147"/>
      <c r="E8" s="147"/>
      <c r="F8" s="147"/>
      <c r="G8" s="147"/>
      <c r="H8" s="147"/>
      <c r="I8" s="147"/>
      <c r="J8" s="147"/>
      <c r="K8" s="147"/>
      <c r="L8" s="147"/>
      <c r="M8" s="147"/>
      <c r="N8" s="148"/>
    </row>
    <row r="9" spans="1:14" s="15" customFormat="1" ht="78" customHeight="1">
      <c r="A9" s="44" t="s">
        <v>153</v>
      </c>
      <c r="B9" s="44" t="s">
        <v>31</v>
      </c>
      <c r="C9" s="41" t="s">
        <v>183</v>
      </c>
      <c r="D9" s="41" t="s">
        <v>233</v>
      </c>
      <c r="E9" s="52">
        <v>490</v>
      </c>
      <c r="F9" s="52">
        <v>345</v>
      </c>
      <c r="G9" s="52">
        <v>380</v>
      </c>
      <c r="H9" s="52">
        <v>280</v>
      </c>
      <c r="I9" s="52">
        <v>400</v>
      </c>
      <c r="J9" s="1">
        <f>COUNT(E9:I9)</f>
        <v>5</v>
      </c>
      <c r="K9" s="2">
        <f>STDEVA(E9:I9)/(SUM(E9:I9)/COUNTIF(E9:I9,"&gt;0"))</f>
        <v>0.20318335945307078</v>
      </c>
      <c r="L9" s="57">
        <f>1/J9*(SUM(E9:I9))</f>
        <v>379</v>
      </c>
      <c r="M9" s="56">
        <f>L9</f>
        <v>379</v>
      </c>
      <c r="N9" s="52">
        <v>365.83</v>
      </c>
    </row>
    <row r="10" spans="1:14" s="15" customFormat="1" ht="78" customHeight="1">
      <c r="A10" s="44" t="s">
        <v>153</v>
      </c>
      <c r="B10" s="44" t="s">
        <v>31</v>
      </c>
      <c r="C10" s="41" t="s">
        <v>234</v>
      </c>
      <c r="D10" s="41" t="s">
        <v>239</v>
      </c>
      <c r="E10" s="52">
        <v>580</v>
      </c>
      <c r="F10" s="52">
        <v>480</v>
      </c>
      <c r="G10" s="52">
        <v>480</v>
      </c>
      <c r="H10" s="52">
        <v>430</v>
      </c>
      <c r="I10" s="52">
        <v>500</v>
      </c>
      <c r="J10" s="1">
        <f>COUNT(E10:I10)</f>
        <v>5</v>
      </c>
      <c r="K10" s="2">
        <f>STDEVA(E10:I10)/(SUM(E10:I10)/COUNTIF(E10:I10,"&gt;0"))</f>
        <v>0.110504810234463</v>
      </c>
      <c r="L10" s="57">
        <f>1/J10*(SUM(E10:I10))</f>
        <v>494</v>
      </c>
      <c r="M10" s="56">
        <f>L10</f>
        <v>494</v>
      </c>
      <c r="N10" s="52">
        <v>477.5</v>
      </c>
    </row>
    <row r="11" spans="1:14" s="15" customFormat="1" ht="72" customHeight="1">
      <c r="A11" s="44" t="s">
        <v>235</v>
      </c>
      <c r="B11" s="44" t="s">
        <v>31</v>
      </c>
      <c r="C11" s="41" t="s">
        <v>236</v>
      </c>
      <c r="D11" s="41" t="s">
        <v>11</v>
      </c>
      <c r="E11" s="52">
        <v>360</v>
      </c>
      <c r="F11" s="52">
        <v>275</v>
      </c>
      <c r="G11" s="52">
        <v>240</v>
      </c>
      <c r="H11" s="52">
        <v>180</v>
      </c>
      <c r="I11" s="52">
        <v>250</v>
      </c>
      <c r="J11" s="1">
        <f>COUNT(E11:I11)</f>
        <v>5</v>
      </c>
      <c r="K11" s="2">
        <f>STDEVA(E11:I11)/(SUM(E11:I11)/COUNTIF(E11:I11,"&gt;0"))</f>
        <v>0.2506578886405536</v>
      </c>
      <c r="L11" s="57">
        <f>1/J11*(SUM(E11:I11))</f>
        <v>261</v>
      </c>
      <c r="M11" s="56">
        <f>L11</f>
        <v>261</v>
      </c>
      <c r="N11" s="52">
        <v>234.17</v>
      </c>
    </row>
    <row r="12" spans="1:14" s="15" customFormat="1" ht="72" customHeight="1">
      <c r="A12" s="44" t="s">
        <v>235</v>
      </c>
      <c r="B12" s="44" t="s">
        <v>31</v>
      </c>
      <c r="C12" s="41" t="s">
        <v>237</v>
      </c>
      <c r="D12" s="41" t="s">
        <v>11</v>
      </c>
      <c r="E12" s="52">
        <v>360</v>
      </c>
      <c r="F12" s="52">
        <v>270</v>
      </c>
      <c r="G12" s="52">
        <v>260</v>
      </c>
      <c r="H12" s="52">
        <v>190</v>
      </c>
      <c r="I12" s="52">
        <v>250</v>
      </c>
      <c r="J12" s="1">
        <f>COUNT(E12:I12)</f>
        <v>5</v>
      </c>
      <c r="K12" s="2">
        <f>STDEVA(E12:I12)/(SUM(E12:I12)/COUNTIF(E12:I12,"&gt;0"))</f>
        <v>0.2296004734526687</v>
      </c>
      <c r="L12" s="57">
        <f>1/J12*(SUM(E12:I12))</f>
        <v>266</v>
      </c>
      <c r="M12" s="56">
        <f>L12</f>
        <v>266</v>
      </c>
      <c r="N12" s="52">
        <v>240</v>
      </c>
    </row>
    <row r="13" spans="1:14" ht="72" customHeight="1">
      <c r="A13" s="44" t="s">
        <v>235</v>
      </c>
      <c r="B13" s="44" t="s">
        <v>31</v>
      </c>
      <c r="C13" s="41" t="s">
        <v>238</v>
      </c>
      <c r="D13" s="74" t="s">
        <v>11</v>
      </c>
      <c r="E13" s="52">
        <v>660</v>
      </c>
      <c r="F13" s="52">
        <v>650</v>
      </c>
      <c r="G13" s="52">
        <v>780</v>
      </c>
      <c r="H13" s="52">
        <v>350</v>
      </c>
      <c r="I13" s="52">
        <v>700</v>
      </c>
      <c r="J13" s="1">
        <f>COUNT(E13:I13)</f>
        <v>5</v>
      </c>
      <c r="K13" s="2">
        <f>STDEVA(E13:I13)/(SUM(E13:I13)/COUNTIF(E13:I13,"&gt;0"))</f>
        <v>0.2605340807291597</v>
      </c>
      <c r="L13" s="57">
        <f>1/J13*(SUM(E13:I13))</f>
        <v>628</v>
      </c>
      <c r="M13" s="56">
        <f>L13</f>
        <v>628</v>
      </c>
      <c r="N13" s="52">
        <v>563.33</v>
      </c>
    </row>
  </sheetData>
  <sheetProtection/>
  <mergeCells count="18">
    <mergeCell ref="N5:N7"/>
    <mergeCell ref="A8:N8"/>
    <mergeCell ref="K1:L1"/>
    <mergeCell ref="A3:L3"/>
    <mergeCell ref="A5:A7"/>
    <mergeCell ref="C5:C7"/>
    <mergeCell ref="J5:J7"/>
    <mergeCell ref="B5:B7"/>
    <mergeCell ref="E6:E7"/>
    <mergeCell ref="L5:L7"/>
    <mergeCell ref="M5:M7"/>
    <mergeCell ref="I6:I7"/>
    <mergeCell ref="F6:F7"/>
    <mergeCell ref="E5:I5"/>
    <mergeCell ref="K5:K7"/>
    <mergeCell ref="D5:D7"/>
    <mergeCell ref="G6:G7"/>
    <mergeCell ref="H6:H7"/>
  </mergeCells>
  <printOptions/>
  <pageMargins left="0.35433070866141736" right="0.1968503937007874" top="0.31496062992125984" bottom="0.2755905511811024" header="0.31496062992125984" footer="0.31496062992125984"/>
  <pageSetup fitToHeight="0" fitToWidth="1" horizontalDpi="600" verticalDpi="600" orientation="landscape" paperSize="9" scale="5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"/>
  <sheetViews>
    <sheetView zoomScale="70" zoomScaleNormal="70" zoomScalePageLayoutView="0" workbookViewId="0" topLeftCell="B7">
      <selection activeCell="I9" sqref="I9"/>
    </sheetView>
  </sheetViews>
  <sheetFormatPr defaultColWidth="9.140625" defaultRowHeight="15"/>
  <cols>
    <col min="1" max="1" width="21.57421875" style="8" customWidth="1"/>
    <col min="2" max="2" width="9.57421875" style="8" customWidth="1"/>
    <col min="3" max="3" width="29.57421875" style="8" customWidth="1"/>
    <col min="4" max="4" width="11.00390625" style="8" customWidth="1"/>
    <col min="5" max="5" width="16.140625" style="9" customWidth="1"/>
    <col min="6" max="7" width="12.421875" style="9" customWidth="1"/>
    <col min="8" max="13" width="12.00390625" style="9" customWidth="1"/>
    <col min="14" max="14" width="9.57421875" style="9" customWidth="1"/>
    <col min="15" max="15" width="10.8515625" style="9" customWidth="1"/>
    <col min="16" max="16" width="23.421875" style="9" customWidth="1"/>
    <col min="17" max="18" width="17.421875" style="9" customWidth="1"/>
    <col min="19" max="16384" width="9.140625" style="8" customWidth="1"/>
  </cols>
  <sheetData>
    <row r="1" spans="14:18" ht="19.5" customHeight="1">
      <c r="N1" s="133" t="s">
        <v>68</v>
      </c>
      <c r="O1" s="133"/>
      <c r="P1" s="133"/>
      <c r="Q1" s="8"/>
      <c r="R1" s="8"/>
    </row>
    <row r="3" spans="1:16" s="40" customFormat="1" ht="24" customHeight="1">
      <c r="A3" s="152" t="s">
        <v>287</v>
      </c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</row>
    <row r="4" spans="5:18" ht="10.5"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</row>
    <row r="6" spans="1:18" s="10" customFormat="1" ht="36.75" customHeight="1">
      <c r="A6" s="117" t="s">
        <v>52</v>
      </c>
      <c r="B6" s="117" t="s">
        <v>30</v>
      </c>
      <c r="C6" s="117" t="s">
        <v>51</v>
      </c>
      <c r="D6" s="117" t="s">
        <v>18</v>
      </c>
      <c r="E6" s="143" t="s">
        <v>64</v>
      </c>
      <c r="F6" s="143"/>
      <c r="G6" s="143"/>
      <c r="H6" s="143"/>
      <c r="I6" s="143"/>
      <c r="J6" s="143"/>
      <c r="K6" s="143"/>
      <c r="L6" s="143"/>
      <c r="M6" s="143"/>
      <c r="N6" s="120" t="s">
        <v>54</v>
      </c>
      <c r="O6" s="120" t="s">
        <v>55</v>
      </c>
      <c r="P6" s="151" t="s">
        <v>268</v>
      </c>
      <c r="Q6" s="141" t="s">
        <v>286</v>
      </c>
      <c r="R6" s="153" t="s">
        <v>278</v>
      </c>
    </row>
    <row r="7" spans="1:18" s="10" customFormat="1" ht="126" customHeight="1">
      <c r="A7" s="117"/>
      <c r="B7" s="117"/>
      <c r="C7" s="117"/>
      <c r="D7" s="117"/>
      <c r="E7" s="114" t="s">
        <v>322</v>
      </c>
      <c r="F7" s="71" t="s">
        <v>311</v>
      </c>
      <c r="G7" s="71" t="s">
        <v>320</v>
      </c>
      <c r="H7" s="71" t="s">
        <v>314</v>
      </c>
      <c r="I7" s="114" t="s">
        <v>327</v>
      </c>
      <c r="J7" s="114" t="s">
        <v>323</v>
      </c>
      <c r="K7" s="114" t="s">
        <v>325</v>
      </c>
      <c r="L7" s="114" t="s">
        <v>326</v>
      </c>
      <c r="M7" s="114" t="s">
        <v>324</v>
      </c>
      <c r="N7" s="121"/>
      <c r="O7" s="121"/>
      <c r="P7" s="155"/>
      <c r="Q7" s="156"/>
      <c r="R7" s="154"/>
    </row>
    <row r="8" spans="1:18" ht="26.25" customHeight="1">
      <c r="A8" s="157" t="s">
        <v>10</v>
      </c>
      <c r="B8" s="158"/>
      <c r="C8" s="158"/>
      <c r="D8" s="158"/>
      <c r="E8" s="158"/>
      <c r="F8" s="158"/>
      <c r="G8" s="158"/>
      <c r="H8" s="158"/>
      <c r="I8" s="158"/>
      <c r="J8" s="158"/>
      <c r="K8" s="158"/>
      <c r="L8" s="158"/>
      <c r="M8" s="158"/>
      <c r="N8" s="158"/>
      <c r="O8" s="158"/>
      <c r="P8" s="158"/>
      <c r="Q8" s="158"/>
      <c r="R8" s="8"/>
    </row>
    <row r="9" spans="1:18" ht="93.75" customHeight="1">
      <c r="A9" s="44" t="s">
        <v>158</v>
      </c>
      <c r="B9" s="44" t="s">
        <v>31</v>
      </c>
      <c r="C9" s="41" t="s">
        <v>245</v>
      </c>
      <c r="D9" s="41" t="s">
        <v>90</v>
      </c>
      <c r="E9" s="52">
        <v>195</v>
      </c>
      <c r="F9" s="52">
        <v>170</v>
      </c>
      <c r="G9" s="52">
        <v>130</v>
      </c>
      <c r="H9" s="52">
        <v>205</v>
      </c>
      <c r="I9" s="52">
        <v>155</v>
      </c>
      <c r="J9" s="52">
        <v>121.19</v>
      </c>
      <c r="K9" s="52"/>
      <c r="L9" s="52"/>
      <c r="M9" s="52"/>
      <c r="N9" s="1">
        <f>COUNT(E9:M9)</f>
        <v>6</v>
      </c>
      <c r="O9" s="2">
        <f>STDEVA(E9:M9)/(SUM(E9:M9)/COUNTIF(E9:M9,"&gt;0"))</f>
        <v>0.2082065469587982</v>
      </c>
      <c r="P9" s="57">
        <f>1/N9*(SUM(E9:M9))</f>
        <v>162.69833333333332</v>
      </c>
      <c r="Q9" s="56">
        <f>P9</f>
        <v>162.69833333333332</v>
      </c>
      <c r="R9" s="52">
        <v>166.67</v>
      </c>
    </row>
    <row r="10" spans="1:18" ht="81.75" customHeight="1">
      <c r="A10" s="44" t="s">
        <v>158</v>
      </c>
      <c r="B10" s="44" t="s">
        <v>31</v>
      </c>
      <c r="C10" s="41" t="s">
        <v>240</v>
      </c>
      <c r="D10" s="41" t="s">
        <v>91</v>
      </c>
      <c r="E10" s="52">
        <v>190</v>
      </c>
      <c r="F10" s="52">
        <v>160</v>
      </c>
      <c r="G10" s="52">
        <v>130</v>
      </c>
      <c r="H10" s="52">
        <v>225</v>
      </c>
      <c r="I10" s="52">
        <v>155</v>
      </c>
      <c r="J10" s="52"/>
      <c r="K10" s="52"/>
      <c r="L10" s="52"/>
      <c r="M10" s="52">
        <v>136.21</v>
      </c>
      <c r="N10" s="1">
        <f>COUNT(E10:M10)</f>
        <v>6</v>
      </c>
      <c r="O10" s="2">
        <f>STDEVA(E10:M10)/(SUM(E10:M10)/COUNTIF(E10:M10,"&gt;0"))</f>
        <v>0.2154360371062666</v>
      </c>
      <c r="P10" s="57">
        <f>1/N10*(SUM(E10:M10))</f>
        <v>166.035</v>
      </c>
      <c r="Q10" s="56">
        <f>P10</f>
        <v>166.035</v>
      </c>
      <c r="R10" s="52">
        <v>165.17</v>
      </c>
    </row>
    <row r="11" spans="1:18" ht="75" customHeight="1">
      <c r="A11" s="44" t="s">
        <v>158</v>
      </c>
      <c r="B11" s="44" t="s">
        <v>31</v>
      </c>
      <c r="C11" s="41" t="s">
        <v>241</v>
      </c>
      <c r="D11" s="41" t="s">
        <v>91</v>
      </c>
      <c r="E11" s="52">
        <v>260</v>
      </c>
      <c r="F11" s="52">
        <v>220</v>
      </c>
      <c r="G11" s="52">
        <v>160</v>
      </c>
      <c r="H11" s="52">
        <v>215</v>
      </c>
      <c r="I11" s="52">
        <v>190</v>
      </c>
      <c r="J11" s="52"/>
      <c r="K11" s="52"/>
      <c r="L11" s="52"/>
      <c r="M11" s="52"/>
      <c r="N11" s="1">
        <f>COUNT(E11:M11)</f>
        <v>5</v>
      </c>
      <c r="O11" s="2">
        <f>STDEVA(E11:M11)/(SUM(E11:M11)/COUNTIF(E11:M11,"&gt;0"))</f>
        <v>0.17774330737805463</v>
      </c>
      <c r="P11" s="57">
        <f>1/N11*(SUM(E11:M11))</f>
        <v>209</v>
      </c>
      <c r="Q11" s="56">
        <f>P11</f>
        <v>209</v>
      </c>
      <c r="R11" s="52">
        <v>210</v>
      </c>
    </row>
    <row r="12" spans="1:18" ht="84" customHeight="1">
      <c r="A12" s="44" t="s">
        <v>158</v>
      </c>
      <c r="B12" s="44" t="s">
        <v>31</v>
      </c>
      <c r="C12" s="41" t="s">
        <v>242</v>
      </c>
      <c r="D12" s="41" t="s">
        <v>91</v>
      </c>
      <c r="E12" s="52">
        <v>200</v>
      </c>
      <c r="F12" s="52">
        <v>175</v>
      </c>
      <c r="G12" s="52">
        <v>150</v>
      </c>
      <c r="H12" s="52">
        <v>260</v>
      </c>
      <c r="I12" s="52">
        <v>150</v>
      </c>
      <c r="J12" s="52"/>
      <c r="K12" s="52">
        <v>150</v>
      </c>
      <c r="L12" s="52">
        <v>148</v>
      </c>
      <c r="M12" s="52"/>
      <c r="N12" s="1">
        <f>COUNT(E12:M12)</f>
        <v>7</v>
      </c>
      <c r="O12" s="2">
        <f>STDEVA(E12:M12)/(SUM(E12:M12)/COUNTIF(E12:M12,"&gt;0"))</f>
        <v>0.23687028927319478</v>
      </c>
      <c r="P12" s="57">
        <f>1/N12*(SUM(E12:M12))</f>
        <v>176.14285714285714</v>
      </c>
      <c r="Q12" s="56">
        <f>P12</f>
        <v>176.14285714285714</v>
      </c>
      <c r="R12" s="52">
        <v>175</v>
      </c>
    </row>
    <row r="13" spans="1:18" ht="71.25" customHeight="1">
      <c r="A13" s="44" t="s">
        <v>243</v>
      </c>
      <c r="B13" s="44" t="s">
        <v>31</v>
      </c>
      <c r="C13" s="41" t="s">
        <v>244</v>
      </c>
      <c r="D13" s="41" t="s">
        <v>90</v>
      </c>
      <c r="E13" s="28">
        <v>200</v>
      </c>
      <c r="F13" s="28">
        <v>170</v>
      </c>
      <c r="G13" s="28">
        <v>130</v>
      </c>
      <c r="H13" s="28">
        <v>205</v>
      </c>
      <c r="I13" s="28">
        <v>155</v>
      </c>
      <c r="J13" s="28"/>
      <c r="K13" s="28"/>
      <c r="L13" s="28"/>
      <c r="M13" s="28"/>
      <c r="N13" s="1">
        <f>COUNT(E13:M13)</f>
        <v>5</v>
      </c>
      <c r="O13" s="2">
        <f>STDEVA(E13:M13)/(SUM(E13:M13)/COUNTIF(E13:M13,"&gt;0"))</f>
        <v>0.18223753510066837</v>
      </c>
      <c r="P13" s="57">
        <f>1/N13*(SUM(E13:M13))</f>
        <v>172</v>
      </c>
      <c r="Q13" s="56">
        <f>P13</f>
        <v>172</v>
      </c>
      <c r="R13" s="52">
        <v>180.83</v>
      </c>
    </row>
    <row r="14" spans="1:18" ht="35.25" customHeight="1">
      <c r="A14" s="132"/>
      <c r="B14" s="132"/>
      <c r="C14" s="132"/>
      <c r="D14" s="132"/>
      <c r="E14" s="132"/>
      <c r="F14" s="132"/>
      <c r="G14" s="132"/>
      <c r="H14" s="132"/>
      <c r="I14" s="132"/>
      <c r="J14" s="132"/>
      <c r="K14" s="132"/>
      <c r="L14" s="132"/>
      <c r="M14" s="132"/>
      <c r="N14" s="132"/>
      <c r="O14" s="132"/>
      <c r="P14" s="132"/>
      <c r="Q14" s="132"/>
      <c r="R14" s="8"/>
    </row>
  </sheetData>
  <sheetProtection/>
  <mergeCells count="14">
    <mergeCell ref="R6:R7"/>
    <mergeCell ref="N6:N7"/>
    <mergeCell ref="O6:O7"/>
    <mergeCell ref="P6:P7"/>
    <mergeCell ref="Q6:Q7"/>
    <mergeCell ref="A14:Q14"/>
    <mergeCell ref="A8:Q8"/>
    <mergeCell ref="N1:P1"/>
    <mergeCell ref="A3:P3"/>
    <mergeCell ref="A6:A7"/>
    <mergeCell ref="B6:B7"/>
    <mergeCell ref="C6:C7"/>
    <mergeCell ref="D6:D7"/>
    <mergeCell ref="E6:M6"/>
  </mergeCells>
  <printOptions/>
  <pageMargins left="0.35433070866141736" right="0.1968503937007874" top="0.31496062992125984" bottom="0.2755905511811024" header="0.31496062992125984" footer="0.31496062992125984"/>
  <pageSetup fitToHeight="1" fitToWidth="1" horizontalDpi="600" verticalDpi="600" orientation="landscape" paperSize="9" scale="5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9"/>
  <sheetViews>
    <sheetView zoomScale="70" zoomScaleNormal="70" zoomScalePageLayoutView="0" workbookViewId="0" topLeftCell="A1">
      <selection activeCell="K9" sqref="K9"/>
    </sheetView>
  </sheetViews>
  <sheetFormatPr defaultColWidth="9.140625" defaultRowHeight="15"/>
  <cols>
    <col min="1" max="1" width="16.8515625" style="16" customWidth="1"/>
    <col min="2" max="2" width="7.8515625" style="16" customWidth="1"/>
    <col min="3" max="3" width="17.57421875" style="16" customWidth="1"/>
    <col min="4" max="4" width="24.57421875" style="16" customWidth="1"/>
    <col min="5" max="5" width="16.00390625" style="17" customWidth="1"/>
    <col min="6" max="6" width="13.57421875" style="17" customWidth="1"/>
    <col min="7" max="7" width="14.8515625" style="17" customWidth="1"/>
    <col min="8" max="8" width="12.8515625" style="17" customWidth="1"/>
    <col min="9" max="9" width="9.8515625" style="17" customWidth="1"/>
    <col min="10" max="10" width="12.421875" style="17" customWidth="1"/>
    <col min="11" max="11" width="17.421875" style="17" customWidth="1"/>
    <col min="12" max="12" width="15.57421875" style="17" customWidth="1"/>
    <col min="13" max="13" width="15.57421875" style="17" hidden="1" customWidth="1"/>
    <col min="14" max="14" width="17.57421875" style="17" hidden="1" customWidth="1"/>
    <col min="15" max="15" width="15.8515625" style="16" hidden="1" customWidth="1"/>
    <col min="16" max="16" width="16.57421875" style="16" hidden="1" customWidth="1"/>
    <col min="17" max="17" width="15.57421875" style="17" customWidth="1"/>
    <col min="18" max="16384" width="9.140625" style="16" customWidth="1"/>
  </cols>
  <sheetData>
    <row r="1" spans="9:10" ht="42.75" customHeight="1">
      <c r="I1" s="159" t="s">
        <v>69</v>
      </c>
      <c r="J1" s="159"/>
    </row>
    <row r="3" spans="1:17" ht="41.25" customHeight="1">
      <c r="A3" s="160" t="s">
        <v>289</v>
      </c>
      <c r="B3" s="160"/>
      <c r="C3" s="160"/>
      <c r="D3" s="160"/>
      <c r="E3" s="160"/>
      <c r="F3" s="160"/>
      <c r="G3" s="160"/>
      <c r="H3" s="160"/>
      <c r="I3" s="160"/>
      <c r="J3" s="160"/>
      <c r="K3" s="160"/>
      <c r="L3" s="16"/>
      <c r="M3" s="16"/>
      <c r="N3" s="16"/>
      <c r="Q3" s="16"/>
    </row>
    <row r="5" spans="1:17" s="18" customFormat="1" ht="36" customHeight="1">
      <c r="A5" s="117" t="s">
        <v>52</v>
      </c>
      <c r="B5" s="117" t="s">
        <v>30</v>
      </c>
      <c r="C5" s="117" t="s">
        <v>51</v>
      </c>
      <c r="D5" s="117" t="s">
        <v>17</v>
      </c>
      <c r="E5" s="143" t="s">
        <v>64</v>
      </c>
      <c r="F5" s="143"/>
      <c r="G5" s="143"/>
      <c r="H5" s="143"/>
      <c r="I5" s="117" t="s">
        <v>54</v>
      </c>
      <c r="J5" s="117" t="s">
        <v>55</v>
      </c>
      <c r="K5" s="127" t="s">
        <v>268</v>
      </c>
      <c r="L5" s="141" t="s">
        <v>281</v>
      </c>
      <c r="M5" s="165" t="s">
        <v>270</v>
      </c>
      <c r="N5" s="165" t="s">
        <v>271</v>
      </c>
      <c r="O5" s="165" t="s">
        <v>273</v>
      </c>
      <c r="P5" s="165" t="s">
        <v>274</v>
      </c>
      <c r="Q5" s="153" t="s">
        <v>276</v>
      </c>
    </row>
    <row r="6" spans="1:17" s="18" customFormat="1" ht="38.25" customHeight="1">
      <c r="A6" s="117"/>
      <c r="B6" s="117"/>
      <c r="C6" s="117"/>
      <c r="D6" s="117"/>
      <c r="E6" s="120" t="s">
        <v>319</v>
      </c>
      <c r="F6" s="120" t="s">
        <v>311</v>
      </c>
      <c r="G6" s="120" t="s">
        <v>320</v>
      </c>
      <c r="H6" s="120" t="s">
        <v>322</v>
      </c>
      <c r="I6" s="117"/>
      <c r="J6" s="117"/>
      <c r="K6" s="127"/>
      <c r="L6" s="164"/>
      <c r="M6" s="165"/>
      <c r="N6" s="165"/>
      <c r="O6" s="165"/>
      <c r="P6" s="165"/>
      <c r="Q6" s="162"/>
    </row>
    <row r="7" spans="1:17" s="18" customFormat="1" ht="140.25" customHeight="1">
      <c r="A7" s="117"/>
      <c r="B7" s="117"/>
      <c r="C7" s="117"/>
      <c r="D7" s="117"/>
      <c r="E7" s="166"/>
      <c r="F7" s="166"/>
      <c r="G7" s="161"/>
      <c r="H7" s="161"/>
      <c r="I7" s="117"/>
      <c r="J7" s="117"/>
      <c r="K7" s="127"/>
      <c r="L7" s="156"/>
      <c r="M7" s="165"/>
      <c r="N7" s="165"/>
      <c r="O7" s="165"/>
      <c r="P7" s="165"/>
      <c r="Q7" s="154"/>
    </row>
    <row r="8" spans="1:17" ht="41.25" customHeight="1">
      <c r="A8" s="137" t="s">
        <v>36</v>
      </c>
      <c r="B8" s="138"/>
      <c r="C8" s="138"/>
      <c r="D8" s="138"/>
      <c r="E8" s="138"/>
      <c r="F8" s="138"/>
      <c r="G8" s="138"/>
      <c r="H8" s="138"/>
      <c r="I8" s="138"/>
      <c r="J8" s="138"/>
      <c r="K8" s="138"/>
      <c r="L8" s="138"/>
      <c r="M8" s="138"/>
      <c r="N8" s="138"/>
      <c r="O8" s="138"/>
      <c r="P8" s="138"/>
      <c r="Q8" s="138"/>
    </row>
    <row r="9" spans="1:17" ht="87.75" customHeight="1">
      <c r="A9" s="44" t="s">
        <v>126</v>
      </c>
      <c r="B9" s="44" t="s">
        <v>31</v>
      </c>
      <c r="C9" s="41" t="s">
        <v>154</v>
      </c>
      <c r="D9" s="41" t="s">
        <v>125</v>
      </c>
      <c r="E9" s="52">
        <v>360</v>
      </c>
      <c r="F9" s="52">
        <v>350</v>
      </c>
      <c r="G9" s="52">
        <v>200</v>
      </c>
      <c r="H9" s="52">
        <v>360</v>
      </c>
      <c r="I9" s="1">
        <f aca="true" t="shared" si="0" ref="I9:I14">COUNT(E9:H9)</f>
        <v>4</v>
      </c>
      <c r="J9" s="2">
        <f aca="true" t="shared" si="1" ref="J9:J14">STDEVA(E9:H9)/(SUM(E9:H9)/COUNTIF(E9:H9,"&gt;0"))</f>
        <v>0.24716550901823733</v>
      </c>
      <c r="K9" s="105">
        <f aca="true" t="shared" si="2" ref="K9:K14">1/I9*(SUM(E9:H9))</f>
        <v>317.5</v>
      </c>
      <c r="L9" s="106">
        <f aca="true" t="shared" si="3" ref="L9:L14">K9</f>
        <v>317.5</v>
      </c>
      <c r="M9" s="107">
        <v>309</v>
      </c>
      <c r="N9" s="107">
        <v>313</v>
      </c>
      <c r="O9" s="107">
        <v>335</v>
      </c>
      <c r="P9" s="107">
        <v>334.67</v>
      </c>
      <c r="Q9" s="28">
        <v>308</v>
      </c>
    </row>
    <row r="10" spans="1:17" ht="81.75" customHeight="1">
      <c r="A10" s="44" t="s">
        <v>126</v>
      </c>
      <c r="B10" s="44" t="s">
        <v>31</v>
      </c>
      <c r="C10" s="41" t="s">
        <v>155</v>
      </c>
      <c r="D10" s="41" t="s">
        <v>125</v>
      </c>
      <c r="E10" s="52">
        <v>360</v>
      </c>
      <c r="F10" s="52">
        <v>330</v>
      </c>
      <c r="G10" s="52">
        <v>200</v>
      </c>
      <c r="H10" s="52">
        <v>350</v>
      </c>
      <c r="I10" s="1">
        <f t="shared" si="0"/>
        <v>4</v>
      </c>
      <c r="J10" s="2">
        <f t="shared" si="1"/>
        <v>0.23995606026259564</v>
      </c>
      <c r="K10" s="105">
        <f t="shared" si="2"/>
        <v>310</v>
      </c>
      <c r="L10" s="106">
        <f t="shared" si="3"/>
        <v>310</v>
      </c>
      <c r="M10" s="107">
        <v>292</v>
      </c>
      <c r="N10" s="107">
        <v>303</v>
      </c>
      <c r="O10" s="107">
        <v>338.33</v>
      </c>
      <c r="P10" s="107">
        <v>341.33</v>
      </c>
      <c r="Q10" s="28">
        <v>302.5</v>
      </c>
    </row>
    <row r="11" spans="1:17" ht="87" customHeight="1">
      <c r="A11" s="44" t="s">
        <v>126</v>
      </c>
      <c r="B11" s="44" t="s">
        <v>31</v>
      </c>
      <c r="C11" s="41" t="s">
        <v>156</v>
      </c>
      <c r="D11" s="41" t="s">
        <v>125</v>
      </c>
      <c r="E11" s="52">
        <v>360</v>
      </c>
      <c r="F11" s="52">
        <v>360</v>
      </c>
      <c r="G11" s="52">
        <v>200</v>
      </c>
      <c r="H11" s="52">
        <v>380</v>
      </c>
      <c r="I11" s="1">
        <f t="shared" si="0"/>
        <v>4</v>
      </c>
      <c r="J11" s="2">
        <f t="shared" si="1"/>
        <v>0.2580460641109564</v>
      </c>
      <c r="K11" s="105">
        <f t="shared" si="2"/>
        <v>325</v>
      </c>
      <c r="L11" s="106">
        <f t="shared" si="3"/>
        <v>325</v>
      </c>
      <c r="M11" s="107">
        <v>321</v>
      </c>
      <c r="N11" s="107">
        <v>348.5</v>
      </c>
      <c r="O11" s="107">
        <v>355</v>
      </c>
      <c r="P11" s="107">
        <v>338</v>
      </c>
      <c r="Q11" s="28">
        <v>319.5</v>
      </c>
    </row>
    <row r="12" spans="1:17" ht="88.5" customHeight="1">
      <c r="A12" s="44" t="s">
        <v>246</v>
      </c>
      <c r="B12" s="44" t="s">
        <v>31</v>
      </c>
      <c r="C12" s="41" t="s">
        <v>247</v>
      </c>
      <c r="D12" s="41" t="s">
        <v>48</v>
      </c>
      <c r="E12" s="52">
        <v>320</v>
      </c>
      <c r="F12" s="52">
        <v>380</v>
      </c>
      <c r="G12" s="52">
        <v>220</v>
      </c>
      <c r="H12" s="52">
        <v>480</v>
      </c>
      <c r="I12" s="1">
        <f t="shared" si="0"/>
        <v>4</v>
      </c>
      <c r="J12" s="2">
        <f t="shared" si="1"/>
        <v>0.31124065977844173</v>
      </c>
      <c r="K12" s="105">
        <f t="shared" si="2"/>
        <v>350</v>
      </c>
      <c r="L12" s="106">
        <f t="shared" si="3"/>
        <v>350</v>
      </c>
      <c r="M12" s="107">
        <v>380.67</v>
      </c>
      <c r="N12" s="107">
        <v>398.2</v>
      </c>
      <c r="O12" s="107">
        <v>406.67</v>
      </c>
      <c r="P12" s="107">
        <v>490.01</v>
      </c>
      <c r="Q12" s="28">
        <v>377.5</v>
      </c>
    </row>
    <row r="13" spans="1:17" ht="105" customHeight="1">
      <c r="A13" s="44" t="s">
        <v>248</v>
      </c>
      <c r="B13" s="44" t="s">
        <v>31</v>
      </c>
      <c r="C13" s="41" t="s">
        <v>249</v>
      </c>
      <c r="D13" s="41" t="s">
        <v>92</v>
      </c>
      <c r="E13" s="52">
        <v>450</v>
      </c>
      <c r="F13" s="52">
        <v>650</v>
      </c>
      <c r="G13" s="52">
        <v>300</v>
      </c>
      <c r="H13" s="52">
        <v>400</v>
      </c>
      <c r="I13" s="1">
        <f t="shared" si="0"/>
        <v>4</v>
      </c>
      <c r="J13" s="2">
        <f t="shared" si="1"/>
        <v>0.32710225430843876</v>
      </c>
      <c r="K13" s="105">
        <f t="shared" si="2"/>
        <v>450</v>
      </c>
      <c r="L13" s="106">
        <f t="shared" si="3"/>
        <v>450</v>
      </c>
      <c r="M13" s="107">
        <v>355.85</v>
      </c>
      <c r="N13" s="107">
        <v>446.67</v>
      </c>
      <c r="O13" s="107">
        <v>446.67</v>
      </c>
      <c r="P13" s="107">
        <v>418.85</v>
      </c>
      <c r="Q13" s="28">
        <v>425.08</v>
      </c>
    </row>
    <row r="14" spans="1:17" ht="100.5" customHeight="1">
      <c r="A14" s="44" t="s">
        <v>248</v>
      </c>
      <c r="B14" s="44" t="s">
        <v>31</v>
      </c>
      <c r="C14" s="41" t="s">
        <v>250</v>
      </c>
      <c r="D14" s="41" t="s">
        <v>92</v>
      </c>
      <c r="E14" s="52">
        <v>430</v>
      </c>
      <c r="F14" s="52">
        <v>650</v>
      </c>
      <c r="G14" s="52">
        <v>310</v>
      </c>
      <c r="H14" s="52">
        <v>400</v>
      </c>
      <c r="I14" s="1">
        <f t="shared" si="0"/>
        <v>4</v>
      </c>
      <c r="J14" s="2">
        <f t="shared" si="1"/>
        <v>0.3224775349645098</v>
      </c>
      <c r="K14" s="105">
        <f t="shared" si="2"/>
        <v>447.5</v>
      </c>
      <c r="L14" s="106">
        <f t="shared" si="3"/>
        <v>447.5</v>
      </c>
      <c r="M14" s="107">
        <v>358.79</v>
      </c>
      <c r="N14" s="107">
        <v>416.67</v>
      </c>
      <c r="O14" s="107">
        <v>416.67</v>
      </c>
      <c r="P14" s="107">
        <v>394.16</v>
      </c>
      <c r="Q14" s="28">
        <v>414.92</v>
      </c>
    </row>
    <row r="16" spans="1:11" ht="14.25" customHeight="1">
      <c r="A16" s="163"/>
      <c r="B16" s="163"/>
      <c r="C16" s="163"/>
      <c r="D16" s="163"/>
      <c r="E16" s="163"/>
      <c r="F16" s="163"/>
      <c r="G16" s="163"/>
      <c r="H16" s="163"/>
      <c r="I16" s="163"/>
      <c r="J16" s="163"/>
      <c r="K16" s="163"/>
    </row>
    <row r="17" spans="1:11" ht="13.5">
      <c r="A17" s="163"/>
      <c r="B17" s="163"/>
      <c r="C17" s="163"/>
      <c r="D17" s="163"/>
      <c r="E17" s="163"/>
      <c r="F17" s="163"/>
      <c r="G17" s="163"/>
      <c r="H17" s="163"/>
      <c r="I17" s="163"/>
      <c r="J17" s="163"/>
      <c r="K17" s="163"/>
    </row>
    <row r="18" spans="1:17" ht="13.5">
      <c r="A18" s="159"/>
      <c r="B18" s="167"/>
      <c r="C18" s="167"/>
      <c r="D18" s="167"/>
      <c r="E18" s="167"/>
      <c r="F18" s="167"/>
      <c r="G18" s="167"/>
      <c r="H18" s="167"/>
      <c r="I18" s="167"/>
      <c r="J18" s="167"/>
      <c r="K18" s="167"/>
      <c r="L18" s="16"/>
      <c r="M18" s="16"/>
      <c r="N18" s="16"/>
      <c r="Q18" s="16"/>
    </row>
    <row r="19" spans="1:17" ht="13.5">
      <c r="A19" s="167"/>
      <c r="B19" s="167"/>
      <c r="C19" s="167"/>
      <c r="D19" s="167"/>
      <c r="E19" s="167"/>
      <c r="F19" s="167"/>
      <c r="G19" s="167"/>
      <c r="H19" s="167"/>
      <c r="I19" s="167"/>
      <c r="J19" s="167"/>
      <c r="K19" s="167"/>
      <c r="L19" s="16"/>
      <c r="M19" s="16"/>
      <c r="N19" s="16"/>
      <c r="Q19" s="16"/>
    </row>
  </sheetData>
  <sheetProtection/>
  <mergeCells count="23">
    <mergeCell ref="A18:K19"/>
    <mergeCell ref="B5:B7"/>
    <mergeCell ref="G6:G7"/>
    <mergeCell ref="E5:H5"/>
    <mergeCell ref="D5:D7"/>
    <mergeCell ref="O5:O7"/>
    <mergeCell ref="N5:N7"/>
    <mergeCell ref="E6:E7"/>
    <mergeCell ref="A5:A7"/>
    <mergeCell ref="A8:Q8"/>
    <mergeCell ref="A16:K17"/>
    <mergeCell ref="L5:L7"/>
    <mergeCell ref="P5:P7"/>
    <mergeCell ref="I5:I7"/>
    <mergeCell ref="F6:F7"/>
    <mergeCell ref="K5:K7"/>
    <mergeCell ref="M5:M7"/>
    <mergeCell ref="I1:J1"/>
    <mergeCell ref="A3:K3"/>
    <mergeCell ref="C5:C7"/>
    <mergeCell ref="J5:J7"/>
    <mergeCell ref="H6:H7"/>
    <mergeCell ref="Q5:Q7"/>
  </mergeCells>
  <printOptions/>
  <pageMargins left="0.35433070866141736" right="0.1968503937007874" top="0.31496062992125984" bottom="0.2755905511811024" header="0.31496062992125984" footer="0.31496062992125984"/>
  <pageSetup fitToHeight="1" fitToWidth="1" horizontalDpi="600" verticalDpi="600" orientation="landscape" paperSize="9" scale="4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1"/>
  <sheetViews>
    <sheetView zoomScale="70" zoomScaleNormal="70" zoomScalePageLayoutView="0" workbookViewId="0" topLeftCell="A31">
      <selection activeCell="I36" sqref="I36"/>
    </sheetView>
  </sheetViews>
  <sheetFormatPr defaultColWidth="9.140625" defaultRowHeight="15"/>
  <cols>
    <col min="1" max="1" width="15.8515625" style="16" customWidth="1"/>
    <col min="2" max="2" width="6.421875" style="16" customWidth="1"/>
    <col min="3" max="3" width="25.00390625" style="16" customWidth="1"/>
    <col min="4" max="4" width="15.8515625" style="16" customWidth="1"/>
    <col min="5" max="5" width="11.57421875" style="17" customWidth="1"/>
    <col min="6" max="6" width="11.00390625" style="17" customWidth="1"/>
    <col min="7" max="7" width="10.57421875" style="17" customWidth="1"/>
    <col min="8" max="8" width="11.57421875" style="17" customWidth="1"/>
    <col min="9" max="9" width="11.140625" style="17" customWidth="1"/>
    <col min="10" max="10" width="10.8515625" style="17" customWidth="1"/>
    <col min="11" max="11" width="11.140625" style="17" customWidth="1"/>
    <col min="12" max="12" width="10.421875" style="17" customWidth="1"/>
    <col min="13" max="13" width="10.140625" style="17" customWidth="1"/>
    <col min="14" max="14" width="11.140625" style="17" customWidth="1"/>
    <col min="15" max="15" width="12.140625" style="17" customWidth="1"/>
    <col min="16" max="16" width="18.421875" style="17" customWidth="1"/>
    <col min="17" max="18" width="13.8515625" style="17" customWidth="1"/>
    <col min="19" max="16384" width="9.140625" style="16" customWidth="1"/>
  </cols>
  <sheetData>
    <row r="1" spans="14:18" ht="19.5" customHeight="1">
      <c r="N1" s="159" t="s">
        <v>72</v>
      </c>
      <c r="O1" s="159"/>
      <c r="P1" s="159"/>
      <c r="Q1" s="16"/>
      <c r="R1" s="16"/>
    </row>
    <row r="3" spans="1:18" ht="58.5" customHeight="1">
      <c r="A3" s="183" t="s">
        <v>293</v>
      </c>
      <c r="B3" s="183"/>
      <c r="C3" s="183"/>
      <c r="D3" s="183"/>
      <c r="E3" s="183"/>
      <c r="F3" s="183"/>
      <c r="G3" s="183"/>
      <c r="H3" s="183"/>
      <c r="I3" s="183"/>
      <c r="J3" s="183"/>
      <c r="K3" s="183"/>
      <c r="L3" s="183"/>
      <c r="M3" s="183"/>
      <c r="N3" s="183"/>
      <c r="O3" s="183"/>
      <c r="P3" s="183"/>
      <c r="Q3" s="16"/>
      <c r="R3" s="16"/>
    </row>
    <row r="4" spans="1:18" s="18" customFormat="1" ht="41.25" customHeight="1">
      <c r="A4" s="172" t="s">
        <v>52</v>
      </c>
      <c r="B4" s="172" t="s">
        <v>30</v>
      </c>
      <c r="C4" s="172" t="s">
        <v>51</v>
      </c>
      <c r="D4" s="172" t="s">
        <v>18</v>
      </c>
      <c r="E4" s="182" t="s">
        <v>64</v>
      </c>
      <c r="F4" s="182"/>
      <c r="G4" s="182"/>
      <c r="H4" s="182"/>
      <c r="I4" s="182"/>
      <c r="J4" s="182"/>
      <c r="K4" s="182"/>
      <c r="L4" s="182"/>
      <c r="M4" s="182"/>
      <c r="N4" s="172" t="s">
        <v>54</v>
      </c>
      <c r="O4" s="173" t="s">
        <v>55</v>
      </c>
      <c r="P4" s="170" t="s">
        <v>268</v>
      </c>
      <c r="Q4" s="168" t="s">
        <v>292</v>
      </c>
      <c r="R4" s="187" t="s">
        <v>275</v>
      </c>
    </row>
    <row r="5" spans="1:18" s="18" customFormat="1" ht="53.25" customHeight="1">
      <c r="A5" s="172"/>
      <c r="B5" s="172"/>
      <c r="C5" s="172"/>
      <c r="D5" s="172"/>
      <c r="E5" s="176" t="s">
        <v>315</v>
      </c>
      <c r="F5" s="176" t="s">
        <v>316</v>
      </c>
      <c r="G5" s="176" t="s">
        <v>319</v>
      </c>
      <c r="H5" s="176" t="s">
        <v>317</v>
      </c>
      <c r="I5" s="176" t="s">
        <v>311</v>
      </c>
      <c r="J5" s="176" t="s">
        <v>320</v>
      </c>
      <c r="K5" s="176" t="s">
        <v>322</v>
      </c>
      <c r="L5" s="176"/>
      <c r="M5" s="176"/>
      <c r="N5" s="172"/>
      <c r="O5" s="174"/>
      <c r="P5" s="171"/>
      <c r="Q5" s="169"/>
      <c r="R5" s="188"/>
    </row>
    <row r="6" spans="1:18" s="18" customFormat="1" ht="83.25" customHeight="1">
      <c r="A6" s="172"/>
      <c r="B6" s="172"/>
      <c r="C6" s="172"/>
      <c r="D6" s="172"/>
      <c r="E6" s="181"/>
      <c r="F6" s="179"/>
      <c r="G6" s="178"/>
      <c r="H6" s="177"/>
      <c r="I6" s="177"/>
      <c r="J6" s="177"/>
      <c r="K6" s="179"/>
      <c r="L6" s="178"/>
      <c r="M6" s="178"/>
      <c r="N6" s="172"/>
      <c r="O6" s="175"/>
      <c r="P6" s="171"/>
      <c r="Q6" s="169"/>
      <c r="R6" s="188"/>
    </row>
    <row r="7" spans="1:18" ht="39" customHeight="1">
      <c r="A7" s="185" t="s">
        <v>86</v>
      </c>
      <c r="B7" s="186"/>
      <c r="C7" s="186"/>
      <c r="D7" s="186"/>
      <c r="E7" s="186"/>
      <c r="F7" s="186"/>
      <c r="G7" s="186"/>
      <c r="H7" s="186"/>
      <c r="I7" s="186"/>
      <c r="J7" s="186"/>
      <c r="K7" s="186"/>
      <c r="L7" s="186"/>
      <c r="M7" s="186"/>
      <c r="N7" s="186"/>
      <c r="O7" s="186"/>
      <c r="P7" s="186"/>
      <c r="Q7" s="186"/>
      <c r="R7" s="186"/>
    </row>
    <row r="8" spans="1:18" ht="125.25" customHeight="1">
      <c r="A8" s="45" t="s">
        <v>185</v>
      </c>
      <c r="B8" s="45" t="s">
        <v>37</v>
      </c>
      <c r="C8" s="42" t="s">
        <v>187</v>
      </c>
      <c r="D8" s="42" t="s">
        <v>184</v>
      </c>
      <c r="E8" s="21">
        <v>58</v>
      </c>
      <c r="F8" s="21">
        <v>43.3</v>
      </c>
      <c r="G8" s="21">
        <v>61</v>
      </c>
      <c r="H8" s="21">
        <v>55</v>
      </c>
      <c r="I8" s="21">
        <v>62</v>
      </c>
      <c r="J8" s="39"/>
      <c r="K8" s="39">
        <v>65</v>
      </c>
      <c r="L8" s="39"/>
      <c r="M8" s="39"/>
      <c r="N8" s="20">
        <f>COUNT(E8:M8)</f>
        <v>6</v>
      </c>
      <c r="O8" s="22">
        <f>STDEVA(E8:M8)/(SUM(E8:M8)/COUNTIF(E8:M8,"&gt;0"))</f>
        <v>0.1342663771284602</v>
      </c>
      <c r="P8" s="60">
        <f>1/N8*(SUM(E8:M8))</f>
        <v>57.38333333333333</v>
      </c>
      <c r="Q8" s="58">
        <f>P8</f>
        <v>57.38333333333333</v>
      </c>
      <c r="R8" s="21">
        <v>53.66</v>
      </c>
    </row>
    <row r="9" spans="1:18" ht="123.75" customHeight="1">
      <c r="A9" s="45" t="s">
        <v>185</v>
      </c>
      <c r="B9" s="45" t="s">
        <v>37</v>
      </c>
      <c r="C9" s="42" t="s">
        <v>186</v>
      </c>
      <c r="D9" s="42" t="s">
        <v>184</v>
      </c>
      <c r="E9" s="21">
        <v>55</v>
      </c>
      <c r="F9" s="21">
        <v>42.2</v>
      </c>
      <c r="G9" s="21">
        <v>59</v>
      </c>
      <c r="H9" s="21">
        <v>53</v>
      </c>
      <c r="I9" s="21">
        <v>65</v>
      </c>
      <c r="J9" s="39"/>
      <c r="K9" s="39">
        <v>62</v>
      </c>
      <c r="L9" s="39"/>
      <c r="M9" s="39"/>
      <c r="N9" s="20">
        <f>COUNT(E9:M9)</f>
        <v>6</v>
      </c>
      <c r="O9" s="22">
        <f>STDEVA(E9:M9)/(SUM(E9:M9)/COUNTIF(E9:M9,"&gt;0"))</f>
        <v>0.1442001755199285</v>
      </c>
      <c r="P9" s="60">
        <f>1/N9*(SUM(E9:M9))</f>
        <v>56.03333333333333</v>
      </c>
      <c r="Q9" s="58">
        <f>P9</f>
        <v>56.03333333333333</v>
      </c>
      <c r="R9" s="21">
        <v>52.4</v>
      </c>
    </row>
    <row r="10" spans="1:18" ht="123" customHeight="1">
      <c r="A10" s="45" t="s">
        <v>185</v>
      </c>
      <c r="B10" s="45" t="s">
        <v>37</v>
      </c>
      <c r="C10" s="42" t="s">
        <v>187</v>
      </c>
      <c r="D10" s="42" t="s">
        <v>188</v>
      </c>
      <c r="E10" s="21"/>
      <c r="F10" s="21"/>
      <c r="G10" s="21">
        <v>63</v>
      </c>
      <c r="H10" s="21"/>
      <c r="I10" s="21">
        <v>80</v>
      </c>
      <c r="J10" s="39">
        <v>58</v>
      </c>
      <c r="K10" s="39">
        <v>65</v>
      </c>
      <c r="L10" s="21"/>
      <c r="M10" s="39"/>
      <c r="N10" s="20">
        <f>COUNT(E10:M10)</f>
        <v>4</v>
      </c>
      <c r="O10" s="22">
        <f>STDEVA(E10:M10)/(SUM(E10:M10)/COUNTIF(E10:M10,"&gt;0"))</f>
        <v>0.14239471389816333</v>
      </c>
      <c r="P10" s="60">
        <f>1/N10*(SUM(E10:M10))</f>
        <v>66.5</v>
      </c>
      <c r="Q10" s="58">
        <f>P10</f>
        <v>66.5</v>
      </c>
      <c r="R10" s="21">
        <v>62.6</v>
      </c>
    </row>
    <row r="11" spans="1:18" ht="127.5" customHeight="1">
      <c r="A11" s="45" t="s">
        <v>185</v>
      </c>
      <c r="B11" s="45" t="s">
        <v>37</v>
      </c>
      <c r="C11" s="42" t="s">
        <v>189</v>
      </c>
      <c r="D11" s="42" t="s">
        <v>188</v>
      </c>
      <c r="E11" s="21"/>
      <c r="F11" s="21"/>
      <c r="G11" s="21">
        <v>65</v>
      </c>
      <c r="H11" s="21"/>
      <c r="I11" s="21">
        <v>85</v>
      </c>
      <c r="J11" s="21">
        <v>58</v>
      </c>
      <c r="K11" s="21">
        <v>70</v>
      </c>
      <c r="L11" s="39"/>
      <c r="M11" s="47"/>
      <c r="N11" s="20">
        <f>COUNT(E11:M11)</f>
        <v>4</v>
      </c>
      <c r="O11" s="22">
        <f>STDEVA(E11:M11)/(SUM(E11:M11)/COUNTIF(E11:M11,"&gt;0"))</f>
        <v>0.16468378621956256</v>
      </c>
      <c r="P11" s="60">
        <f>1/N11*(SUM(E11:M11))</f>
        <v>69.5</v>
      </c>
      <c r="Q11" s="58">
        <f>P11</f>
        <v>69.5</v>
      </c>
      <c r="R11" s="21">
        <v>65.4</v>
      </c>
    </row>
    <row r="12" spans="1:18" ht="30.75" customHeight="1">
      <c r="A12" s="19"/>
      <c r="B12" s="19"/>
      <c r="C12" s="20"/>
      <c r="D12" s="20"/>
      <c r="E12" s="21"/>
      <c r="F12" s="21"/>
      <c r="G12" s="21"/>
      <c r="H12" s="21"/>
      <c r="I12" s="21"/>
      <c r="J12" s="21"/>
      <c r="K12" s="21"/>
      <c r="L12" s="21"/>
      <c r="M12" s="21"/>
      <c r="N12" s="20"/>
      <c r="O12" s="22"/>
      <c r="P12" s="21"/>
      <c r="Q12" s="21"/>
      <c r="R12" s="21"/>
    </row>
    <row r="13" spans="1:18" ht="39.75" customHeight="1">
      <c r="A13" s="172" t="s">
        <v>52</v>
      </c>
      <c r="B13" s="172" t="s">
        <v>30</v>
      </c>
      <c r="C13" s="172" t="s">
        <v>51</v>
      </c>
      <c r="D13" s="172" t="s">
        <v>18</v>
      </c>
      <c r="E13" s="182" t="s">
        <v>64</v>
      </c>
      <c r="F13" s="182"/>
      <c r="G13" s="182"/>
      <c r="H13" s="182"/>
      <c r="I13" s="182"/>
      <c r="J13" s="182"/>
      <c r="K13" s="182"/>
      <c r="L13" s="182"/>
      <c r="M13" s="182"/>
      <c r="N13" s="173" t="s">
        <v>54</v>
      </c>
      <c r="O13" s="173" t="s">
        <v>55</v>
      </c>
      <c r="P13" s="170" t="s">
        <v>268</v>
      </c>
      <c r="Q13" s="168" t="s">
        <v>292</v>
      </c>
      <c r="R13" s="187" t="s">
        <v>275</v>
      </c>
    </row>
    <row r="14" spans="1:18" ht="61.5" customHeight="1">
      <c r="A14" s="172"/>
      <c r="B14" s="172"/>
      <c r="C14" s="172"/>
      <c r="D14" s="172"/>
      <c r="E14" s="176" t="s">
        <v>315</v>
      </c>
      <c r="F14" s="176" t="s">
        <v>316</v>
      </c>
      <c r="G14" s="176" t="s">
        <v>319</v>
      </c>
      <c r="H14" s="176" t="s">
        <v>317</v>
      </c>
      <c r="I14" s="176" t="s">
        <v>311</v>
      </c>
      <c r="J14" s="176" t="s">
        <v>320</v>
      </c>
      <c r="K14" s="176" t="s">
        <v>301</v>
      </c>
      <c r="L14" s="176" t="s">
        <v>322</v>
      </c>
      <c r="M14" s="176"/>
      <c r="N14" s="174"/>
      <c r="O14" s="174"/>
      <c r="P14" s="171"/>
      <c r="Q14" s="169"/>
      <c r="R14" s="188"/>
    </row>
    <row r="15" spans="1:18" ht="70.5" customHeight="1">
      <c r="A15" s="172"/>
      <c r="B15" s="172"/>
      <c r="C15" s="172"/>
      <c r="D15" s="172"/>
      <c r="E15" s="181"/>
      <c r="F15" s="179"/>
      <c r="G15" s="178"/>
      <c r="H15" s="177"/>
      <c r="I15" s="177"/>
      <c r="J15" s="177"/>
      <c r="K15" s="178"/>
      <c r="L15" s="179"/>
      <c r="M15" s="178"/>
      <c r="N15" s="175"/>
      <c r="O15" s="175"/>
      <c r="P15" s="171"/>
      <c r="Q15" s="169"/>
      <c r="R15" s="188"/>
    </row>
    <row r="16" spans="1:18" ht="34.5" customHeight="1">
      <c r="A16" s="185" t="s">
        <v>87</v>
      </c>
      <c r="B16" s="186"/>
      <c r="C16" s="186"/>
      <c r="D16" s="186"/>
      <c r="E16" s="186"/>
      <c r="F16" s="186"/>
      <c r="G16" s="186"/>
      <c r="H16" s="186"/>
      <c r="I16" s="186"/>
      <c r="J16" s="186"/>
      <c r="K16" s="186"/>
      <c r="L16" s="186"/>
      <c r="M16" s="186"/>
      <c r="N16" s="186"/>
      <c r="O16" s="186"/>
      <c r="P16" s="186"/>
      <c r="Q16" s="186"/>
      <c r="R16" s="186"/>
    </row>
    <row r="17" spans="1:18" ht="91.5" customHeight="1">
      <c r="A17" s="19" t="s">
        <v>53</v>
      </c>
      <c r="B17" s="19" t="s">
        <v>37</v>
      </c>
      <c r="C17" s="1" t="s">
        <v>143</v>
      </c>
      <c r="D17" s="46" t="s">
        <v>184</v>
      </c>
      <c r="E17" s="63">
        <v>65</v>
      </c>
      <c r="F17" s="39"/>
      <c r="G17" s="39">
        <v>57</v>
      </c>
      <c r="H17" s="39">
        <v>53</v>
      </c>
      <c r="I17" s="39">
        <v>70</v>
      </c>
      <c r="J17" s="39">
        <v>60</v>
      </c>
      <c r="K17" s="39"/>
      <c r="L17" s="39">
        <v>66</v>
      </c>
      <c r="M17" s="39"/>
      <c r="N17" s="20">
        <f>COUNT(E17:M17)</f>
        <v>6</v>
      </c>
      <c r="O17" s="22">
        <f>STDEVA(E17:M17)/(SUM(E17:M17)/COUNTIF(E17:M17,"&gt;0"))</f>
        <v>0.10198514911993507</v>
      </c>
      <c r="P17" s="60">
        <f>1/N17*(SUM(E17:M17))</f>
        <v>61.83333333333333</v>
      </c>
      <c r="Q17" s="58">
        <f>P17</f>
        <v>61.83333333333333</v>
      </c>
      <c r="R17" s="21">
        <v>57.44</v>
      </c>
    </row>
    <row r="18" spans="1:18" ht="75" customHeight="1">
      <c r="A18" s="19" t="s">
        <v>53</v>
      </c>
      <c r="B18" s="19" t="s">
        <v>37</v>
      </c>
      <c r="C18" s="1" t="s">
        <v>144</v>
      </c>
      <c r="D18" s="46" t="s">
        <v>188</v>
      </c>
      <c r="E18" s="63">
        <v>65</v>
      </c>
      <c r="F18" s="39"/>
      <c r="G18" s="39">
        <v>57</v>
      </c>
      <c r="H18" s="39"/>
      <c r="I18" s="39">
        <v>75</v>
      </c>
      <c r="J18" s="39">
        <v>65</v>
      </c>
      <c r="K18" s="39"/>
      <c r="L18" s="39">
        <v>69</v>
      </c>
      <c r="M18" s="39"/>
      <c r="N18" s="20">
        <f>COUNT(E18:M18)</f>
        <v>5</v>
      </c>
      <c r="O18" s="22">
        <f>STDEVA(E18:M18)/(SUM(E18:M18)/COUNTIF(E18:M18,"&gt;0"))</f>
        <v>0.09928505574111772</v>
      </c>
      <c r="P18" s="60">
        <f>1/N18*(SUM(E18:M18))</f>
        <v>66.2</v>
      </c>
      <c r="Q18" s="58">
        <f>P18</f>
        <v>66.2</v>
      </c>
      <c r="R18" s="21">
        <v>62.5</v>
      </c>
    </row>
    <row r="19" spans="1:18" ht="116.25" customHeight="1">
      <c r="A19" s="19" t="s">
        <v>60</v>
      </c>
      <c r="B19" s="19" t="s">
        <v>31</v>
      </c>
      <c r="C19" s="20" t="s">
        <v>262</v>
      </c>
      <c r="D19" s="20" t="s">
        <v>266</v>
      </c>
      <c r="E19" s="39">
        <v>120</v>
      </c>
      <c r="F19" s="39">
        <v>104</v>
      </c>
      <c r="G19" s="39">
        <v>175</v>
      </c>
      <c r="H19" s="39"/>
      <c r="I19" s="39">
        <v>130</v>
      </c>
      <c r="J19" s="39">
        <v>80</v>
      </c>
      <c r="K19" s="39"/>
      <c r="L19" s="39">
        <v>138</v>
      </c>
      <c r="M19" s="39"/>
      <c r="N19" s="20">
        <f>COUNT(E19:M19)</f>
        <v>6</v>
      </c>
      <c r="O19" s="22">
        <f>STDEVA(E19:M19)/(SUM(E19:M19)/COUNTIF(E19:M19,"&gt;0"))</f>
        <v>0.2586170764142013</v>
      </c>
      <c r="P19" s="60">
        <f>1/N19*(SUM(E19:M19))</f>
        <v>124.5</v>
      </c>
      <c r="Q19" s="58">
        <f>P19</f>
        <v>124.5</v>
      </c>
      <c r="R19" s="21">
        <v>118.43</v>
      </c>
    </row>
    <row r="20" spans="1:18" ht="92.25" customHeight="1">
      <c r="A20" s="23" t="s">
        <v>71</v>
      </c>
      <c r="B20" s="23" t="s">
        <v>31</v>
      </c>
      <c r="C20" s="20" t="s">
        <v>263</v>
      </c>
      <c r="D20" s="20" t="s">
        <v>266</v>
      </c>
      <c r="E20" s="39">
        <v>90</v>
      </c>
      <c r="F20" s="39">
        <v>74</v>
      </c>
      <c r="G20" s="39"/>
      <c r="H20" s="39"/>
      <c r="I20" s="39">
        <v>160</v>
      </c>
      <c r="J20" s="39">
        <v>80</v>
      </c>
      <c r="K20" s="39">
        <v>101.7</v>
      </c>
      <c r="L20" s="39">
        <v>90</v>
      </c>
      <c r="M20" s="39"/>
      <c r="N20" s="20">
        <f>COUNT(E20:M20)</f>
        <v>6</v>
      </c>
      <c r="O20" s="22">
        <f>STDEVA(E20:M20)/(SUM(E20:M20)/COUNTIF(E20:M20,"&gt;0"))</f>
        <v>0.31452991730578905</v>
      </c>
      <c r="P20" s="60">
        <f>1/N20*(SUM(E20:M20))</f>
        <v>99.28333333333333</v>
      </c>
      <c r="Q20" s="58">
        <f>P20</f>
        <v>99.28333333333333</v>
      </c>
      <c r="R20" s="21">
        <v>96.21</v>
      </c>
    </row>
    <row r="21" spans="1:18" ht="29.25" customHeight="1">
      <c r="A21" s="19"/>
      <c r="B21" s="19"/>
      <c r="C21" s="20"/>
      <c r="D21" s="20"/>
      <c r="E21" s="21"/>
      <c r="F21" s="21"/>
      <c r="G21" s="21"/>
      <c r="H21" s="21"/>
      <c r="I21" s="21"/>
      <c r="J21" s="21"/>
      <c r="K21" s="21"/>
      <c r="L21" s="21"/>
      <c r="M21" s="21"/>
      <c r="N21" s="20"/>
      <c r="O21" s="22"/>
      <c r="P21" s="21"/>
      <c r="Q21" s="21"/>
      <c r="R21" s="21"/>
    </row>
    <row r="22" spans="1:18" ht="25.5" customHeight="1">
      <c r="A22" s="172" t="s">
        <v>52</v>
      </c>
      <c r="B22" s="172" t="s">
        <v>30</v>
      </c>
      <c r="C22" s="172" t="s">
        <v>51</v>
      </c>
      <c r="D22" s="172" t="s">
        <v>18</v>
      </c>
      <c r="E22" s="182" t="s">
        <v>64</v>
      </c>
      <c r="F22" s="182"/>
      <c r="G22" s="182"/>
      <c r="H22" s="182"/>
      <c r="I22" s="182"/>
      <c r="J22" s="182"/>
      <c r="K22" s="182"/>
      <c r="L22" s="182"/>
      <c r="M22" s="182"/>
      <c r="N22" s="172" t="s">
        <v>54</v>
      </c>
      <c r="O22" s="172" t="s">
        <v>55</v>
      </c>
      <c r="P22" s="170" t="s">
        <v>268</v>
      </c>
      <c r="Q22" s="168" t="s">
        <v>292</v>
      </c>
      <c r="R22" s="187" t="s">
        <v>275</v>
      </c>
    </row>
    <row r="23" spans="1:18" ht="61.5" customHeight="1">
      <c r="A23" s="172"/>
      <c r="B23" s="172"/>
      <c r="C23" s="172"/>
      <c r="D23" s="172"/>
      <c r="E23" s="176" t="s">
        <v>315</v>
      </c>
      <c r="F23" s="176" t="s">
        <v>316</v>
      </c>
      <c r="G23" s="176" t="s">
        <v>319</v>
      </c>
      <c r="H23" s="176" t="s">
        <v>317</v>
      </c>
      <c r="I23" s="176" t="s">
        <v>311</v>
      </c>
      <c r="J23" s="176" t="s">
        <v>322</v>
      </c>
      <c r="K23" s="176"/>
      <c r="L23" s="176"/>
      <c r="M23" s="176"/>
      <c r="N23" s="172"/>
      <c r="O23" s="172"/>
      <c r="P23" s="171"/>
      <c r="Q23" s="169"/>
      <c r="R23" s="188"/>
    </row>
    <row r="24" spans="1:18" ht="66.75" customHeight="1">
      <c r="A24" s="172"/>
      <c r="B24" s="172"/>
      <c r="C24" s="172"/>
      <c r="D24" s="172"/>
      <c r="E24" s="181"/>
      <c r="F24" s="179"/>
      <c r="G24" s="178"/>
      <c r="H24" s="177"/>
      <c r="I24" s="177"/>
      <c r="J24" s="180"/>
      <c r="K24" s="180"/>
      <c r="L24" s="180"/>
      <c r="M24" s="180"/>
      <c r="N24" s="172"/>
      <c r="O24" s="172"/>
      <c r="P24" s="171"/>
      <c r="Q24" s="169"/>
      <c r="R24" s="188"/>
    </row>
    <row r="25" spans="1:18" ht="35.25" customHeight="1">
      <c r="A25" s="185" t="s">
        <v>160</v>
      </c>
      <c r="B25" s="186"/>
      <c r="C25" s="186"/>
      <c r="D25" s="186"/>
      <c r="E25" s="186"/>
      <c r="F25" s="186"/>
      <c r="G25" s="186"/>
      <c r="H25" s="186"/>
      <c r="I25" s="186"/>
      <c r="J25" s="186"/>
      <c r="K25" s="186"/>
      <c r="L25" s="186"/>
      <c r="M25" s="186"/>
      <c r="N25" s="186"/>
      <c r="O25" s="186"/>
      <c r="P25" s="186"/>
      <c r="Q25" s="186"/>
      <c r="R25" s="186"/>
    </row>
    <row r="26" spans="1:18" ht="94.5" customHeight="1">
      <c r="A26" s="45" t="s">
        <v>56</v>
      </c>
      <c r="B26" s="45" t="s">
        <v>31</v>
      </c>
      <c r="C26" s="41" t="s">
        <v>127</v>
      </c>
      <c r="D26" s="42" t="s">
        <v>93</v>
      </c>
      <c r="E26" s="39">
        <v>190</v>
      </c>
      <c r="F26" s="39">
        <v>237.5</v>
      </c>
      <c r="G26" s="39">
        <v>183</v>
      </c>
      <c r="H26" s="39"/>
      <c r="I26" s="39">
        <v>290</v>
      </c>
      <c r="J26" s="39">
        <v>250</v>
      </c>
      <c r="K26" s="39"/>
      <c r="L26" s="39"/>
      <c r="M26" s="39"/>
      <c r="N26" s="20">
        <f>COUNT(E26:M26)</f>
        <v>5</v>
      </c>
      <c r="O26" s="22">
        <f>STDEVA(E26:M26)/(SUM(E26:M26)/COUNTIF(E26:M26,"&gt;0"))</f>
        <v>0.19271178359976548</v>
      </c>
      <c r="P26" s="60">
        <f>1/N26*(SUM(E26:M26))</f>
        <v>230.10000000000002</v>
      </c>
      <c r="Q26" s="58">
        <f>P26</f>
        <v>230.10000000000002</v>
      </c>
      <c r="R26" s="21">
        <v>226.93</v>
      </c>
    </row>
    <row r="27" spans="1:18" ht="60.75" customHeight="1">
      <c r="A27" s="45" t="s">
        <v>56</v>
      </c>
      <c r="B27" s="45" t="s">
        <v>31</v>
      </c>
      <c r="C27" s="41" t="s">
        <v>127</v>
      </c>
      <c r="D27" s="42" t="s">
        <v>94</v>
      </c>
      <c r="E27" s="39"/>
      <c r="F27" s="39"/>
      <c r="G27" s="39">
        <v>160</v>
      </c>
      <c r="H27" s="39"/>
      <c r="I27" s="39">
        <v>280</v>
      </c>
      <c r="J27" s="39">
        <v>250</v>
      </c>
      <c r="K27" s="39"/>
      <c r="L27" s="39"/>
      <c r="M27" s="39"/>
      <c r="N27" s="20">
        <f>COUNT(E27:M27)</f>
        <v>3</v>
      </c>
      <c r="O27" s="22">
        <f>STDEVA(E27:M27)/(SUM(E27:M27)/COUNTIF(E27:M27,"&gt;0"))</f>
        <v>0.2715216521042782</v>
      </c>
      <c r="P27" s="60">
        <f>1/N27*(SUM(E27:M27))</f>
        <v>230</v>
      </c>
      <c r="Q27" s="58">
        <f>P27</f>
        <v>230</v>
      </c>
      <c r="R27" s="21">
        <v>224.2</v>
      </c>
    </row>
    <row r="28" spans="1:18" ht="84" customHeight="1">
      <c r="A28" s="45" t="s">
        <v>57</v>
      </c>
      <c r="B28" s="45" t="s">
        <v>31</v>
      </c>
      <c r="C28" s="41" t="s">
        <v>264</v>
      </c>
      <c r="D28" s="42" t="s">
        <v>50</v>
      </c>
      <c r="E28" s="39">
        <v>320</v>
      </c>
      <c r="F28" s="39">
        <v>221</v>
      </c>
      <c r="G28" s="39">
        <v>243</v>
      </c>
      <c r="H28" s="39">
        <v>260</v>
      </c>
      <c r="I28" s="39">
        <v>290</v>
      </c>
      <c r="J28" s="39">
        <v>320</v>
      </c>
      <c r="K28" s="39"/>
      <c r="L28" s="39"/>
      <c r="M28" s="39"/>
      <c r="N28" s="20">
        <f>COUNT(E28:M28)</f>
        <v>6</v>
      </c>
      <c r="O28" s="22">
        <f>STDEVA(E28:M28)/(SUM(E28:M28)/COUNTIF(E28:M28,"&gt;0"))</f>
        <v>0.14901615268610957</v>
      </c>
      <c r="P28" s="60">
        <f>1/N28*(SUM(E28:M28))</f>
        <v>275.66666666666663</v>
      </c>
      <c r="Q28" s="58">
        <f>P28</f>
        <v>275.66666666666663</v>
      </c>
      <c r="R28" s="21">
        <v>268.57</v>
      </c>
    </row>
    <row r="29" spans="1:18" ht="84" customHeight="1">
      <c r="A29" s="45" t="s">
        <v>57</v>
      </c>
      <c r="B29" s="45" t="s">
        <v>31</v>
      </c>
      <c r="C29" s="41" t="s">
        <v>265</v>
      </c>
      <c r="D29" s="42" t="s">
        <v>94</v>
      </c>
      <c r="E29" s="21">
        <v>330</v>
      </c>
      <c r="F29" s="39">
        <v>236</v>
      </c>
      <c r="G29" s="39">
        <v>243</v>
      </c>
      <c r="H29" s="39"/>
      <c r="I29" s="39">
        <v>350</v>
      </c>
      <c r="J29" s="39">
        <v>330</v>
      </c>
      <c r="K29" s="39"/>
      <c r="L29" s="39"/>
      <c r="M29" s="39"/>
      <c r="N29" s="20">
        <f>COUNT(E29:M29)</f>
        <v>5</v>
      </c>
      <c r="O29" s="22">
        <f>STDEVA(E29:M29)/(SUM(E29:M29)/COUNTIF(E29:M29,"&gt;0"))</f>
        <v>0.18099364417576114</v>
      </c>
      <c r="P29" s="60">
        <f>1/N29*(SUM(E29:M29))</f>
        <v>297.8</v>
      </c>
      <c r="Q29" s="58">
        <f>P29</f>
        <v>297.8</v>
      </c>
      <c r="R29" s="21">
        <v>291.14</v>
      </c>
    </row>
    <row r="30" spans="1:18" ht="28.5" customHeight="1">
      <c r="A30" s="19"/>
      <c r="B30" s="19"/>
      <c r="C30" s="20"/>
      <c r="D30" s="20"/>
      <c r="E30" s="21"/>
      <c r="F30" s="21"/>
      <c r="G30" s="21"/>
      <c r="H30" s="21"/>
      <c r="I30" s="21"/>
      <c r="J30" s="21"/>
      <c r="K30" s="21"/>
      <c r="L30" s="21"/>
      <c r="M30" s="21"/>
      <c r="N30" s="20"/>
      <c r="O30" s="22"/>
      <c r="P30" s="21"/>
      <c r="Q30" s="21"/>
      <c r="R30" s="21"/>
    </row>
    <row r="31" spans="1:18" ht="29.25" customHeight="1">
      <c r="A31" s="172" t="s">
        <v>52</v>
      </c>
      <c r="B31" s="172" t="s">
        <v>30</v>
      </c>
      <c r="C31" s="172" t="s">
        <v>51</v>
      </c>
      <c r="D31" s="172" t="s">
        <v>18</v>
      </c>
      <c r="E31" s="182" t="s">
        <v>64</v>
      </c>
      <c r="F31" s="182"/>
      <c r="G31" s="182"/>
      <c r="H31" s="182"/>
      <c r="I31" s="182"/>
      <c r="J31" s="182"/>
      <c r="K31" s="182"/>
      <c r="L31" s="182"/>
      <c r="M31" s="182"/>
      <c r="N31" s="172" t="s">
        <v>54</v>
      </c>
      <c r="O31" s="173" t="s">
        <v>55</v>
      </c>
      <c r="P31" s="170" t="s">
        <v>268</v>
      </c>
      <c r="Q31" s="168" t="s">
        <v>292</v>
      </c>
      <c r="R31" s="187" t="s">
        <v>275</v>
      </c>
    </row>
    <row r="32" spans="1:18" ht="61.5" customHeight="1">
      <c r="A32" s="172"/>
      <c r="B32" s="172"/>
      <c r="C32" s="172"/>
      <c r="D32" s="172"/>
      <c r="E32" s="176" t="s">
        <v>315</v>
      </c>
      <c r="F32" s="176" t="s">
        <v>316</v>
      </c>
      <c r="G32" s="176" t="s">
        <v>319</v>
      </c>
      <c r="H32" s="176" t="s">
        <v>311</v>
      </c>
      <c r="I32" s="176" t="s">
        <v>320</v>
      </c>
      <c r="J32" s="176" t="s">
        <v>322</v>
      </c>
      <c r="K32" s="176"/>
      <c r="L32" s="176"/>
      <c r="M32" s="176"/>
      <c r="N32" s="172"/>
      <c r="O32" s="174"/>
      <c r="P32" s="171"/>
      <c r="Q32" s="169"/>
      <c r="R32" s="188"/>
    </row>
    <row r="33" spans="1:18" ht="69.75" customHeight="1">
      <c r="A33" s="172"/>
      <c r="B33" s="172"/>
      <c r="C33" s="172"/>
      <c r="D33" s="172"/>
      <c r="E33" s="181"/>
      <c r="F33" s="179"/>
      <c r="G33" s="178"/>
      <c r="H33" s="177"/>
      <c r="I33" s="177"/>
      <c r="J33" s="177"/>
      <c r="K33" s="181"/>
      <c r="L33" s="181"/>
      <c r="M33" s="181"/>
      <c r="N33" s="172"/>
      <c r="O33" s="175"/>
      <c r="P33" s="171"/>
      <c r="Q33" s="169"/>
      <c r="R33" s="188"/>
    </row>
    <row r="34" spans="1:18" ht="45.75" customHeight="1">
      <c r="A34" s="185" t="s">
        <v>82</v>
      </c>
      <c r="B34" s="186"/>
      <c r="C34" s="186"/>
      <c r="D34" s="186"/>
      <c r="E34" s="186"/>
      <c r="F34" s="186"/>
      <c r="G34" s="186"/>
      <c r="H34" s="186"/>
      <c r="I34" s="186"/>
      <c r="J34" s="186"/>
      <c r="K34" s="186"/>
      <c r="L34" s="186"/>
      <c r="M34" s="186"/>
      <c r="N34" s="186"/>
      <c r="O34" s="186"/>
      <c r="P34" s="186"/>
      <c r="Q34" s="186"/>
      <c r="R34" s="186"/>
    </row>
    <row r="35" spans="1:18" ht="107.25" customHeight="1">
      <c r="A35" s="45" t="s">
        <v>58</v>
      </c>
      <c r="B35" s="45" t="s">
        <v>31</v>
      </c>
      <c r="C35" s="42" t="s">
        <v>159</v>
      </c>
      <c r="D35" s="42" t="s">
        <v>49</v>
      </c>
      <c r="E35" s="21">
        <v>660</v>
      </c>
      <c r="F35" s="21">
        <v>585</v>
      </c>
      <c r="G35" s="21">
        <v>573</v>
      </c>
      <c r="H35" s="21">
        <v>650</v>
      </c>
      <c r="I35" s="21"/>
      <c r="J35" s="21">
        <v>620</v>
      </c>
      <c r="K35" s="39"/>
      <c r="L35" s="39"/>
      <c r="M35" s="39"/>
      <c r="N35" s="20">
        <f>COUNT(E35:M35)</f>
        <v>5</v>
      </c>
      <c r="O35" s="22">
        <f>STDEVA(E35:M35)/(SUM(E35:M35)/COUNTIF(E35:M35,"&gt;0"))</f>
        <v>0.06221283933010525</v>
      </c>
      <c r="P35" s="60">
        <f>1/N35*(SUM(E35:M35))</f>
        <v>617.6</v>
      </c>
      <c r="Q35" s="58">
        <f>P35</f>
        <v>617.6</v>
      </c>
      <c r="R35" s="21">
        <v>603</v>
      </c>
    </row>
    <row r="36" spans="1:18" ht="112.5" customHeight="1">
      <c r="A36" s="45" t="s">
        <v>128</v>
      </c>
      <c r="B36" s="45" t="s">
        <v>31</v>
      </c>
      <c r="C36" s="42" t="s">
        <v>191</v>
      </c>
      <c r="D36" s="42" t="s">
        <v>50</v>
      </c>
      <c r="E36" s="21"/>
      <c r="F36" s="21"/>
      <c r="G36" s="21">
        <v>560</v>
      </c>
      <c r="H36" s="21">
        <v>500</v>
      </c>
      <c r="I36" s="21">
        <v>390</v>
      </c>
      <c r="J36" s="21">
        <v>550</v>
      </c>
      <c r="K36" s="39"/>
      <c r="L36" s="39"/>
      <c r="M36" s="39"/>
      <c r="N36" s="20">
        <f>COUNT(E36:M36)</f>
        <v>4</v>
      </c>
      <c r="O36" s="22">
        <f>STDEVA(E36:M36)/(SUM(E36:M36)/COUNTIF(E36:M36,"&gt;0"))</f>
        <v>0.1557776192739723</v>
      </c>
      <c r="P36" s="60">
        <f>1/N36*(SUM(E36:M36))</f>
        <v>500</v>
      </c>
      <c r="Q36" s="58">
        <f>P36</f>
        <v>500</v>
      </c>
      <c r="R36" s="21">
        <v>512.2</v>
      </c>
    </row>
    <row r="37" spans="1:18" ht="111.75">
      <c r="A37" s="45" t="s">
        <v>58</v>
      </c>
      <c r="B37" s="45" t="s">
        <v>31</v>
      </c>
      <c r="C37" s="42" t="s">
        <v>294</v>
      </c>
      <c r="D37" s="42" t="s">
        <v>295</v>
      </c>
      <c r="E37" s="21">
        <v>720</v>
      </c>
      <c r="F37" s="21"/>
      <c r="G37" s="21">
        <v>613</v>
      </c>
      <c r="H37" s="21">
        <v>650</v>
      </c>
      <c r="I37" s="21"/>
      <c r="J37" s="21">
        <v>650</v>
      </c>
      <c r="K37" s="39"/>
      <c r="L37" s="39"/>
      <c r="M37" s="39"/>
      <c r="N37" s="20">
        <f>COUNT(E37:M37)</f>
        <v>4</v>
      </c>
      <c r="O37" s="22">
        <f>STDEVA(E37:M37)/(SUM(E37:M37)/COUNTIF(E37:M37,"&gt;0"))</f>
        <v>0.06792137618610242</v>
      </c>
      <c r="P37" s="60">
        <f>1/N37*(SUM(E37:M37))</f>
        <v>658.25</v>
      </c>
      <c r="Q37" s="58">
        <f>P37</f>
        <v>658.25</v>
      </c>
      <c r="R37" s="21" t="s">
        <v>288</v>
      </c>
    </row>
    <row r="39" spans="1:18" ht="13.5" customHeight="1">
      <c r="A39" s="184" t="s">
        <v>218</v>
      </c>
      <c r="B39" s="184"/>
      <c r="C39" s="184"/>
      <c r="D39" s="184"/>
      <c r="E39" s="184"/>
      <c r="F39" s="184"/>
      <c r="G39" s="184"/>
      <c r="H39" s="184"/>
      <c r="I39" s="184"/>
      <c r="J39" s="184"/>
      <c r="K39" s="184"/>
      <c r="L39" s="184"/>
      <c r="M39" s="184"/>
      <c r="N39" s="184"/>
      <c r="O39" s="184"/>
      <c r="P39" s="184"/>
      <c r="Q39" s="184"/>
      <c r="R39" s="16"/>
    </row>
    <row r="40" spans="1:18" ht="13.5" customHeight="1">
      <c r="A40" s="184"/>
      <c r="B40" s="184"/>
      <c r="C40" s="184"/>
      <c r="D40" s="184"/>
      <c r="E40" s="184"/>
      <c r="F40" s="184"/>
      <c r="G40" s="184"/>
      <c r="H40" s="184"/>
      <c r="I40" s="184"/>
      <c r="J40" s="184"/>
      <c r="K40" s="184"/>
      <c r="L40" s="184"/>
      <c r="M40" s="184"/>
      <c r="N40" s="184"/>
      <c r="O40" s="184"/>
      <c r="P40" s="184"/>
      <c r="Q40" s="184"/>
      <c r="R40" s="16"/>
    </row>
    <row r="41" spans="1:18" ht="13.5" customHeight="1">
      <c r="A41" s="184"/>
      <c r="B41" s="184"/>
      <c r="C41" s="184"/>
      <c r="D41" s="184"/>
      <c r="E41" s="184"/>
      <c r="F41" s="184"/>
      <c r="G41" s="184"/>
      <c r="H41" s="184"/>
      <c r="I41" s="184"/>
      <c r="J41" s="184"/>
      <c r="K41" s="184"/>
      <c r="L41" s="184"/>
      <c r="M41" s="184"/>
      <c r="N41" s="184"/>
      <c r="O41" s="184"/>
      <c r="P41" s="184"/>
      <c r="Q41" s="184"/>
      <c r="R41" s="16"/>
    </row>
  </sheetData>
  <sheetProtection/>
  <mergeCells count="83">
    <mergeCell ref="R4:R6"/>
    <mergeCell ref="R13:R15"/>
    <mergeCell ref="R22:R24"/>
    <mergeCell ref="R31:R33"/>
    <mergeCell ref="A7:R7"/>
    <mergeCell ref="A16:R16"/>
    <mergeCell ref="A25:R25"/>
    <mergeCell ref="O31:O33"/>
    <mergeCell ref="N22:N24"/>
    <mergeCell ref="M5:M6"/>
    <mergeCell ref="D4:D6"/>
    <mergeCell ref="O4:O6"/>
    <mergeCell ref="F5:F6"/>
    <mergeCell ref="H5:H6"/>
    <mergeCell ref="H14:H15"/>
    <mergeCell ref="E13:M13"/>
    <mergeCell ref="E4:M4"/>
    <mergeCell ref="F14:F15"/>
    <mergeCell ref="I14:I15"/>
    <mergeCell ref="N4:N6"/>
    <mergeCell ref="A39:Q41"/>
    <mergeCell ref="K14:K15"/>
    <mergeCell ref="E31:M31"/>
    <mergeCell ref="E23:E24"/>
    <mergeCell ref="A34:R34"/>
    <mergeCell ref="A13:A15"/>
    <mergeCell ref="E14:E15"/>
    <mergeCell ref="D13:D15"/>
    <mergeCell ref="G14:G15"/>
    <mergeCell ref="B22:B24"/>
    <mergeCell ref="N1:P1"/>
    <mergeCell ref="A3:P3"/>
    <mergeCell ref="A4:A6"/>
    <mergeCell ref="B4:B6"/>
    <mergeCell ref="C4:C6"/>
    <mergeCell ref="E5:E6"/>
    <mergeCell ref="G5:G6"/>
    <mergeCell ref="L5:L6"/>
    <mergeCell ref="K5:K6"/>
    <mergeCell ref="J5:J6"/>
    <mergeCell ref="B13:B15"/>
    <mergeCell ref="N13:N15"/>
    <mergeCell ref="L23:L24"/>
    <mergeCell ref="K23:K24"/>
    <mergeCell ref="D22:D24"/>
    <mergeCell ref="C22:C24"/>
    <mergeCell ref="M23:M24"/>
    <mergeCell ref="A22:A24"/>
    <mergeCell ref="J14:J15"/>
    <mergeCell ref="A31:A33"/>
    <mergeCell ref="D31:D33"/>
    <mergeCell ref="B31:B33"/>
    <mergeCell ref="I32:I33"/>
    <mergeCell ref="G23:G24"/>
    <mergeCell ref="F23:F24"/>
    <mergeCell ref="H23:H24"/>
    <mergeCell ref="I23:I24"/>
    <mergeCell ref="J32:J33"/>
    <mergeCell ref="F32:F33"/>
    <mergeCell ref="H32:H33"/>
    <mergeCell ref="C31:C33"/>
    <mergeCell ref="E32:E33"/>
    <mergeCell ref="G32:G33"/>
    <mergeCell ref="Q4:Q6"/>
    <mergeCell ref="Q13:Q15"/>
    <mergeCell ref="P13:P15"/>
    <mergeCell ref="P4:P6"/>
    <mergeCell ref="M32:M33"/>
    <mergeCell ref="K32:K33"/>
    <mergeCell ref="L32:L33"/>
    <mergeCell ref="O22:O24"/>
    <mergeCell ref="P22:P24"/>
    <mergeCell ref="E22:M22"/>
    <mergeCell ref="Q22:Q24"/>
    <mergeCell ref="P31:P33"/>
    <mergeCell ref="N31:N33"/>
    <mergeCell ref="O13:O15"/>
    <mergeCell ref="C13:C15"/>
    <mergeCell ref="I5:I6"/>
    <mergeCell ref="M14:M15"/>
    <mergeCell ref="L14:L15"/>
    <mergeCell ref="Q31:Q33"/>
    <mergeCell ref="J23:J24"/>
  </mergeCells>
  <printOptions/>
  <pageMargins left="0.35433070866141736" right="0.1968503937007874" top="0.31496062992125984" bottom="0.2755905511811024" header="0.31496062992125984" footer="0.31496062992125984"/>
  <pageSetup fitToHeight="0" fitToWidth="1" horizontalDpi="600" verticalDpi="600" orientation="landscape" paperSize="9" scale="5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8"/>
  <sheetViews>
    <sheetView zoomScale="60" zoomScaleNormal="60" zoomScalePageLayoutView="0" workbookViewId="0" topLeftCell="A40">
      <pane xSplit="1" topLeftCell="B1" activePane="topRight" state="frozen"/>
      <selection pane="topLeft" activeCell="A1" sqref="A1"/>
      <selection pane="topRight" activeCell="E49" sqref="E49"/>
    </sheetView>
  </sheetViews>
  <sheetFormatPr defaultColWidth="9.140625" defaultRowHeight="15"/>
  <cols>
    <col min="1" max="1" width="22.421875" style="48" customWidth="1"/>
    <col min="2" max="2" width="7.421875" style="48" customWidth="1"/>
    <col min="3" max="3" width="34.421875" style="48" customWidth="1"/>
    <col min="4" max="4" width="21.421875" style="48" customWidth="1"/>
    <col min="5" max="5" width="15.57421875" style="49" customWidth="1"/>
    <col min="6" max="6" width="14.00390625" style="49" customWidth="1"/>
    <col min="7" max="13" width="14.57421875" style="49" customWidth="1"/>
    <col min="14" max="14" width="13.140625" style="49" customWidth="1"/>
    <col min="15" max="15" width="18.140625" style="49" customWidth="1"/>
    <col min="16" max="16" width="25.421875" style="49" customWidth="1"/>
    <col min="17" max="18" width="17.57421875" style="49" customWidth="1"/>
    <col min="19" max="16384" width="9.140625" style="48" customWidth="1"/>
  </cols>
  <sheetData>
    <row r="1" spans="14:18" ht="19.5" customHeight="1">
      <c r="N1" s="207" t="s">
        <v>70</v>
      </c>
      <c r="O1" s="207"/>
      <c r="P1" s="207"/>
      <c r="Q1" s="48"/>
      <c r="R1" s="48"/>
    </row>
    <row r="2" ht="15" customHeight="1"/>
    <row r="3" spans="1:18" ht="39" customHeight="1">
      <c r="A3" s="208" t="s">
        <v>296</v>
      </c>
      <c r="B3" s="208"/>
      <c r="C3" s="208"/>
      <c r="D3" s="208"/>
      <c r="E3" s="208"/>
      <c r="F3" s="208"/>
      <c r="G3" s="208"/>
      <c r="H3" s="208"/>
      <c r="I3" s="208"/>
      <c r="J3" s="208"/>
      <c r="K3" s="208"/>
      <c r="L3" s="208"/>
      <c r="M3" s="208"/>
      <c r="N3" s="208"/>
      <c r="O3" s="208"/>
      <c r="P3" s="208"/>
      <c r="Q3" s="48"/>
      <c r="R3" s="48"/>
    </row>
    <row r="4" spans="1:18" s="50" customFormat="1" ht="24.75" customHeight="1">
      <c r="A4" s="173" t="s">
        <v>52</v>
      </c>
      <c r="B4" s="173" t="s">
        <v>30</v>
      </c>
      <c r="C4" s="173" t="s">
        <v>51</v>
      </c>
      <c r="D4" s="173" t="s">
        <v>17</v>
      </c>
      <c r="E4" s="191" t="s">
        <v>64</v>
      </c>
      <c r="F4" s="191"/>
      <c r="G4" s="191"/>
      <c r="H4" s="191"/>
      <c r="I4" s="191"/>
      <c r="J4" s="191"/>
      <c r="K4" s="191"/>
      <c r="L4" s="191"/>
      <c r="M4" s="191"/>
      <c r="N4" s="173" t="s">
        <v>54</v>
      </c>
      <c r="O4" s="173" t="s">
        <v>55</v>
      </c>
      <c r="P4" s="204" t="s">
        <v>269</v>
      </c>
      <c r="Q4" s="168" t="s">
        <v>281</v>
      </c>
      <c r="R4" s="187" t="s">
        <v>276</v>
      </c>
    </row>
    <row r="5" spans="1:18" s="50" customFormat="1" ht="150.75" customHeight="1">
      <c r="A5" s="190"/>
      <c r="B5" s="190"/>
      <c r="C5" s="190"/>
      <c r="D5" s="190"/>
      <c r="E5" s="62" t="s">
        <v>319</v>
      </c>
      <c r="F5" s="62" t="s">
        <v>311</v>
      </c>
      <c r="G5" s="62" t="s">
        <v>320</v>
      </c>
      <c r="H5" s="108" t="s">
        <v>322</v>
      </c>
      <c r="I5" s="112"/>
      <c r="J5" s="112"/>
      <c r="K5" s="108"/>
      <c r="L5" s="108"/>
      <c r="M5" s="108"/>
      <c r="N5" s="190"/>
      <c r="O5" s="190"/>
      <c r="P5" s="205"/>
      <c r="Q5" s="168"/>
      <c r="R5" s="187"/>
    </row>
    <row r="6" spans="1:18" s="51" customFormat="1" ht="35.25" customHeight="1">
      <c r="A6" s="137" t="s">
        <v>38</v>
      </c>
      <c r="B6" s="138"/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8"/>
      <c r="R6" s="138"/>
    </row>
    <row r="7" spans="1:18" s="51" customFormat="1" ht="72" customHeight="1">
      <c r="A7" s="86" t="s">
        <v>192</v>
      </c>
      <c r="B7" s="86" t="s">
        <v>31</v>
      </c>
      <c r="C7" s="87" t="s">
        <v>200</v>
      </c>
      <c r="D7" s="87" t="s">
        <v>95</v>
      </c>
      <c r="E7" s="88">
        <v>80</v>
      </c>
      <c r="F7" s="88">
        <v>85</v>
      </c>
      <c r="G7" s="88">
        <v>55</v>
      </c>
      <c r="H7" s="88">
        <v>80</v>
      </c>
      <c r="I7" s="88"/>
      <c r="J7" s="88"/>
      <c r="K7" s="88"/>
      <c r="L7" s="88"/>
      <c r="M7" s="88"/>
      <c r="N7" s="89">
        <f>COUNT(E7:M7)</f>
        <v>4</v>
      </c>
      <c r="O7" s="90">
        <f>STDEVA(E7:M7)/(SUM(E7:M7)/COUNTIF(E7:M7,"&gt;0"))</f>
        <v>0.18053418676968802</v>
      </c>
      <c r="P7" s="91">
        <f>1/N7*(SUM(E7:M7))</f>
        <v>75</v>
      </c>
      <c r="Q7" s="96">
        <f>P7</f>
        <v>75</v>
      </c>
      <c r="R7" s="88">
        <v>78.25</v>
      </c>
    </row>
    <row r="8" spans="1:18" s="51" customFormat="1" ht="65.25" customHeight="1">
      <c r="A8" s="86" t="s">
        <v>61</v>
      </c>
      <c r="B8" s="86" t="s">
        <v>31</v>
      </c>
      <c r="C8" s="87" t="s">
        <v>201</v>
      </c>
      <c r="D8" s="87" t="s">
        <v>95</v>
      </c>
      <c r="E8" s="88">
        <v>110</v>
      </c>
      <c r="F8" s="88">
        <v>95</v>
      </c>
      <c r="G8" s="88">
        <v>65</v>
      </c>
      <c r="H8" s="88">
        <v>95</v>
      </c>
      <c r="I8" s="88"/>
      <c r="J8" s="88"/>
      <c r="K8" s="88"/>
      <c r="L8" s="88"/>
      <c r="M8" s="88"/>
      <c r="N8" s="89">
        <f aca="true" t="shared" si="0" ref="N8:N17">COUNT(E8:M8)</f>
        <v>4</v>
      </c>
      <c r="O8" s="90">
        <f aca="true" t="shared" si="1" ref="O8:O17">STDEVA(E8:M8)/(SUM(E8:M8)/COUNTIF(E8:M8,"&gt;0"))</f>
        <v>0.20684477904851367</v>
      </c>
      <c r="P8" s="91">
        <f aca="true" t="shared" si="2" ref="P8:P17">1/N8*(SUM(E8:M8))</f>
        <v>91.25</v>
      </c>
      <c r="Q8" s="96">
        <f aca="true" t="shared" si="3" ref="Q8:Q17">P8</f>
        <v>91.25</v>
      </c>
      <c r="R8" s="88">
        <v>88</v>
      </c>
    </row>
    <row r="9" spans="1:18" s="53" customFormat="1" ht="32.25" customHeight="1">
      <c r="A9" s="86" t="s">
        <v>195</v>
      </c>
      <c r="B9" s="86" t="s">
        <v>31</v>
      </c>
      <c r="C9" s="87" t="s">
        <v>202</v>
      </c>
      <c r="D9" s="87" t="s">
        <v>95</v>
      </c>
      <c r="E9" s="88"/>
      <c r="F9" s="88">
        <v>60</v>
      </c>
      <c r="G9" s="88">
        <v>55</v>
      </c>
      <c r="H9" s="88">
        <v>48</v>
      </c>
      <c r="I9" s="88"/>
      <c r="J9" s="88"/>
      <c r="K9" s="88"/>
      <c r="L9" s="88"/>
      <c r="M9" s="88"/>
      <c r="N9" s="89">
        <f t="shared" si="0"/>
        <v>3</v>
      </c>
      <c r="O9" s="90">
        <f t="shared" si="1"/>
        <v>0.11093951730076763</v>
      </c>
      <c r="P9" s="91">
        <f t="shared" si="2"/>
        <v>54.33333333333333</v>
      </c>
      <c r="Q9" s="96">
        <f t="shared" si="3"/>
        <v>54.33333333333333</v>
      </c>
      <c r="R9" s="88">
        <v>53.33</v>
      </c>
    </row>
    <row r="10" spans="1:18" s="51" customFormat="1" ht="29.25" customHeight="1">
      <c r="A10" s="86" t="s">
        <v>39</v>
      </c>
      <c r="B10" s="86" t="s">
        <v>31</v>
      </c>
      <c r="C10" s="87" t="s">
        <v>203</v>
      </c>
      <c r="D10" s="87" t="s">
        <v>95</v>
      </c>
      <c r="E10" s="88">
        <v>55</v>
      </c>
      <c r="F10" s="88">
        <v>45</v>
      </c>
      <c r="G10" s="93">
        <v>50</v>
      </c>
      <c r="H10" s="93">
        <v>48</v>
      </c>
      <c r="I10" s="93"/>
      <c r="J10" s="93"/>
      <c r="K10" s="93"/>
      <c r="L10" s="93"/>
      <c r="M10" s="93"/>
      <c r="N10" s="89">
        <f t="shared" si="0"/>
        <v>4</v>
      </c>
      <c r="O10" s="90">
        <f t="shared" si="1"/>
        <v>0.08491259402638715</v>
      </c>
      <c r="P10" s="91">
        <f t="shared" si="2"/>
        <v>49.5</v>
      </c>
      <c r="Q10" s="96">
        <f t="shared" si="3"/>
        <v>49.5</v>
      </c>
      <c r="R10" s="88">
        <v>48</v>
      </c>
    </row>
    <row r="11" spans="1:18" s="51" customFormat="1" ht="30.75" customHeight="1">
      <c r="A11" s="94" t="s">
        <v>193</v>
      </c>
      <c r="B11" s="86" t="s">
        <v>31</v>
      </c>
      <c r="C11" s="87" t="s">
        <v>204</v>
      </c>
      <c r="D11" s="87" t="s">
        <v>95</v>
      </c>
      <c r="E11" s="88"/>
      <c r="F11" s="88">
        <v>40</v>
      </c>
      <c r="G11" s="93">
        <v>45</v>
      </c>
      <c r="H11" s="93">
        <v>38</v>
      </c>
      <c r="I11" s="93"/>
      <c r="J11" s="93"/>
      <c r="K11" s="93"/>
      <c r="L11" s="93"/>
      <c r="M11" s="93"/>
      <c r="N11" s="89">
        <f t="shared" si="0"/>
        <v>3</v>
      </c>
      <c r="O11" s="90">
        <f t="shared" si="1"/>
        <v>0.0879402750113168</v>
      </c>
      <c r="P11" s="91">
        <f t="shared" si="2"/>
        <v>41</v>
      </c>
      <c r="Q11" s="96">
        <f t="shared" si="3"/>
        <v>41</v>
      </c>
      <c r="R11" s="88">
        <v>39.5</v>
      </c>
    </row>
    <row r="12" spans="1:18" s="51" customFormat="1" ht="43.5" customHeight="1">
      <c r="A12" s="94" t="s">
        <v>194</v>
      </c>
      <c r="B12" s="86" t="s">
        <v>31</v>
      </c>
      <c r="C12" s="87" t="s">
        <v>205</v>
      </c>
      <c r="D12" s="87" t="s">
        <v>95</v>
      </c>
      <c r="E12" s="88"/>
      <c r="F12" s="88">
        <v>35</v>
      </c>
      <c r="G12" s="93">
        <v>45</v>
      </c>
      <c r="H12" s="93">
        <v>38</v>
      </c>
      <c r="I12" s="93"/>
      <c r="J12" s="93"/>
      <c r="K12" s="93"/>
      <c r="L12" s="93"/>
      <c r="M12" s="93"/>
      <c r="N12" s="89">
        <f t="shared" si="0"/>
        <v>3</v>
      </c>
      <c r="O12" s="90">
        <f t="shared" si="1"/>
        <v>0.13046444337576862</v>
      </c>
      <c r="P12" s="91">
        <f t="shared" si="2"/>
        <v>39.33333333333333</v>
      </c>
      <c r="Q12" s="96">
        <f t="shared" si="3"/>
        <v>39.33333333333333</v>
      </c>
      <c r="R12" s="88">
        <v>38.25</v>
      </c>
    </row>
    <row r="13" spans="1:18" s="51" customFormat="1" ht="31.5" customHeight="1">
      <c r="A13" s="94" t="s">
        <v>75</v>
      </c>
      <c r="B13" s="86" t="s">
        <v>31</v>
      </c>
      <c r="C13" s="87" t="s">
        <v>206</v>
      </c>
      <c r="D13" s="87" t="s">
        <v>95</v>
      </c>
      <c r="E13" s="88">
        <v>47</v>
      </c>
      <c r="F13" s="88">
        <v>38</v>
      </c>
      <c r="G13" s="93">
        <v>45</v>
      </c>
      <c r="H13" s="93">
        <v>38</v>
      </c>
      <c r="I13" s="93"/>
      <c r="J13" s="93"/>
      <c r="K13" s="93"/>
      <c r="L13" s="93"/>
      <c r="M13" s="93"/>
      <c r="N13" s="89">
        <f t="shared" si="0"/>
        <v>4</v>
      </c>
      <c r="O13" s="90">
        <f t="shared" si="1"/>
        <v>0.11167656571008167</v>
      </c>
      <c r="P13" s="91">
        <f t="shared" si="2"/>
        <v>42</v>
      </c>
      <c r="Q13" s="96">
        <f t="shared" si="3"/>
        <v>42</v>
      </c>
      <c r="R13" s="88">
        <v>39.5</v>
      </c>
    </row>
    <row r="14" spans="1:18" s="51" customFormat="1" ht="42" customHeight="1">
      <c r="A14" s="94" t="s">
        <v>196</v>
      </c>
      <c r="B14" s="86" t="s">
        <v>31</v>
      </c>
      <c r="C14" s="87" t="s">
        <v>207</v>
      </c>
      <c r="D14" s="87" t="s">
        <v>95</v>
      </c>
      <c r="E14" s="88"/>
      <c r="F14" s="88">
        <v>120</v>
      </c>
      <c r="G14" s="95">
        <v>80</v>
      </c>
      <c r="H14" s="95">
        <v>100</v>
      </c>
      <c r="I14" s="95"/>
      <c r="J14" s="95"/>
      <c r="K14" s="95"/>
      <c r="L14" s="95"/>
      <c r="M14" s="95"/>
      <c r="N14" s="89">
        <f t="shared" si="0"/>
        <v>3</v>
      </c>
      <c r="O14" s="90">
        <f t="shared" si="1"/>
        <v>0.2</v>
      </c>
      <c r="P14" s="91">
        <f t="shared" si="2"/>
        <v>100</v>
      </c>
      <c r="Q14" s="96">
        <f t="shared" si="3"/>
        <v>100</v>
      </c>
      <c r="R14" s="88">
        <v>100</v>
      </c>
    </row>
    <row r="15" spans="1:18" s="51" customFormat="1" ht="47.25" customHeight="1">
      <c r="A15" s="94" t="s">
        <v>197</v>
      </c>
      <c r="B15" s="86" t="s">
        <v>31</v>
      </c>
      <c r="C15" s="87" t="s">
        <v>208</v>
      </c>
      <c r="D15" s="87" t="s">
        <v>95</v>
      </c>
      <c r="E15" s="88"/>
      <c r="F15" s="88">
        <v>160</v>
      </c>
      <c r="G15" s="95">
        <v>130</v>
      </c>
      <c r="H15" s="95">
        <v>230</v>
      </c>
      <c r="I15" s="95"/>
      <c r="J15" s="95"/>
      <c r="K15" s="95"/>
      <c r="L15" s="95"/>
      <c r="M15" s="95"/>
      <c r="N15" s="89">
        <f t="shared" si="0"/>
        <v>3</v>
      </c>
      <c r="O15" s="90">
        <f t="shared" si="1"/>
        <v>0.2960539291988588</v>
      </c>
      <c r="P15" s="91">
        <f t="shared" si="2"/>
        <v>173.33333333333331</v>
      </c>
      <c r="Q15" s="96">
        <f t="shared" si="3"/>
        <v>173.33333333333331</v>
      </c>
      <c r="R15" s="88">
        <v>166.67</v>
      </c>
    </row>
    <row r="16" spans="1:18" s="53" customFormat="1" ht="47.25" customHeight="1">
      <c r="A16" s="86" t="s">
        <v>198</v>
      </c>
      <c r="B16" s="86" t="s">
        <v>31</v>
      </c>
      <c r="C16" s="87" t="s">
        <v>209</v>
      </c>
      <c r="D16" s="87" t="s">
        <v>95</v>
      </c>
      <c r="E16" s="88"/>
      <c r="F16" s="88">
        <v>43</v>
      </c>
      <c r="G16" s="95">
        <v>49</v>
      </c>
      <c r="H16" s="95">
        <v>48</v>
      </c>
      <c r="I16" s="95"/>
      <c r="J16" s="95"/>
      <c r="K16" s="95"/>
      <c r="L16" s="95"/>
      <c r="M16" s="95"/>
      <c r="N16" s="89">
        <f t="shared" si="0"/>
        <v>3</v>
      </c>
      <c r="O16" s="90">
        <f t="shared" si="1"/>
        <v>0.06888321972137826</v>
      </c>
      <c r="P16" s="91">
        <f t="shared" si="2"/>
        <v>46.666666666666664</v>
      </c>
      <c r="Q16" s="96">
        <f t="shared" si="3"/>
        <v>46.666666666666664</v>
      </c>
      <c r="R16" s="88">
        <v>45.75</v>
      </c>
    </row>
    <row r="17" spans="1:18" s="51" customFormat="1" ht="70.5" customHeight="1">
      <c r="A17" s="86" t="s">
        <v>199</v>
      </c>
      <c r="B17" s="86" t="s">
        <v>31</v>
      </c>
      <c r="C17" s="87" t="s">
        <v>210</v>
      </c>
      <c r="D17" s="87" t="s">
        <v>14</v>
      </c>
      <c r="E17" s="88">
        <v>55</v>
      </c>
      <c r="F17" s="88">
        <v>35</v>
      </c>
      <c r="G17" s="95">
        <v>38</v>
      </c>
      <c r="H17" s="95">
        <v>37</v>
      </c>
      <c r="I17" s="95"/>
      <c r="J17" s="95"/>
      <c r="K17" s="95"/>
      <c r="L17" s="95"/>
      <c r="M17" s="95"/>
      <c r="N17" s="89">
        <f t="shared" si="0"/>
        <v>4</v>
      </c>
      <c r="O17" s="90">
        <f t="shared" si="1"/>
        <v>0.22426972260812794</v>
      </c>
      <c r="P17" s="91">
        <f t="shared" si="2"/>
        <v>41.25</v>
      </c>
      <c r="Q17" s="96">
        <f t="shared" si="3"/>
        <v>41.25</v>
      </c>
      <c r="R17" s="88">
        <v>41.5</v>
      </c>
    </row>
    <row r="18" spans="1:18" s="51" customFormat="1" ht="12.75" customHeight="1">
      <c r="A18" s="197"/>
      <c r="B18" s="198"/>
      <c r="C18" s="198"/>
      <c r="D18" s="198"/>
      <c r="E18" s="198"/>
      <c r="F18" s="198"/>
      <c r="G18" s="198"/>
      <c r="H18" s="198"/>
      <c r="I18" s="198"/>
      <c r="J18" s="198"/>
      <c r="K18" s="198"/>
      <c r="L18" s="198"/>
      <c r="M18" s="198"/>
      <c r="N18" s="198"/>
      <c r="O18" s="199"/>
      <c r="P18" s="199"/>
      <c r="Q18" s="64"/>
      <c r="R18" s="64"/>
    </row>
    <row r="19" spans="1:18" s="54" customFormat="1" ht="52.5" customHeight="1">
      <c r="A19" s="65"/>
      <c r="B19" s="65"/>
      <c r="C19" s="65"/>
      <c r="D19" s="66"/>
      <c r="E19" s="67"/>
      <c r="F19" s="67"/>
      <c r="G19" s="67"/>
      <c r="H19" s="67"/>
      <c r="I19" s="67"/>
      <c r="J19" s="67"/>
      <c r="K19" s="67"/>
      <c r="L19" s="67"/>
      <c r="M19" s="67"/>
      <c r="N19" s="68"/>
      <c r="O19" s="68"/>
      <c r="P19" s="68"/>
      <c r="Q19" s="68"/>
      <c r="R19" s="68"/>
    </row>
    <row r="20" spans="1:18" ht="42" customHeight="1">
      <c r="A20" s="172" t="s">
        <v>52</v>
      </c>
      <c r="B20" s="172" t="s">
        <v>30</v>
      </c>
      <c r="C20" s="172" t="s">
        <v>51</v>
      </c>
      <c r="D20" s="172" t="s">
        <v>17</v>
      </c>
      <c r="E20" s="195" t="s">
        <v>64</v>
      </c>
      <c r="F20" s="195"/>
      <c r="G20" s="195"/>
      <c r="H20" s="195"/>
      <c r="I20" s="195"/>
      <c r="J20" s="195"/>
      <c r="K20" s="195"/>
      <c r="L20" s="195"/>
      <c r="M20" s="195"/>
      <c r="N20" s="172" t="s">
        <v>54</v>
      </c>
      <c r="O20" s="172" t="s">
        <v>55</v>
      </c>
      <c r="P20" s="196" t="s">
        <v>269</v>
      </c>
      <c r="Q20" s="168" t="s">
        <v>281</v>
      </c>
      <c r="R20" s="187" t="s">
        <v>276</v>
      </c>
    </row>
    <row r="21" spans="1:18" ht="126.75" customHeight="1">
      <c r="A21" s="194"/>
      <c r="B21" s="194"/>
      <c r="C21" s="194"/>
      <c r="D21" s="194"/>
      <c r="E21" s="102" t="s">
        <v>319</v>
      </c>
      <c r="F21" s="113" t="s">
        <v>311</v>
      </c>
      <c r="G21" s="102" t="s">
        <v>320</v>
      </c>
      <c r="H21" s="111" t="s">
        <v>322</v>
      </c>
      <c r="I21" s="112" t="s">
        <v>308</v>
      </c>
      <c r="J21" s="112"/>
      <c r="K21" s="108" t="s">
        <v>306</v>
      </c>
      <c r="L21" s="108" t="s">
        <v>305</v>
      </c>
      <c r="M21" s="111" t="s">
        <v>304</v>
      </c>
      <c r="N21" s="194"/>
      <c r="O21" s="194"/>
      <c r="P21" s="196"/>
      <c r="Q21" s="168"/>
      <c r="R21" s="187"/>
    </row>
    <row r="22" spans="1:18" ht="42.75" customHeight="1">
      <c r="A22" s="187" t="s">
        <v>161</v>
      </c>
      <c r="B22" s="187"/>
      <c r="C22" s="187"/>
      <c r="D22" s="187"/>
      <c r="E22" s="187"/>
      <c r="F22" s="187"/>
      <c r="G22" s="187"/>
      <c r="H22" s="187"/>
      <c r="I22" s="187"/>
      <c r="J22" s="187"/>
      <c r="K22" s="187"/>
      <c r="L22" s="187"/>
      <c r="M22" s="187"/>
      <c r="N22" s="187"/>
      <c r="O22" s="187"/>
      <c r="P22" s="187"/>
      <c r="Q22" s="187"/>
      <c r="R22" s="187"/>
    </row>
    <row r="23" spans="1:18" ht="108.75" customHeight="1">
      <c r="A23" s="86" t="s">
        <v>40</v>
      </c>
      <c r="B23" s="86" t="s">
        <v>31</v>
      </c>
      <c r="C23" s="87" t="s">
        <v>8</v>
      </c>
      <c r="D23" s="87" t="s">
        <v>19</v>
      </c>
      <c r="E23" s="88">
        <v>220</v>
      </c>
      <c r="F23" s="88">
        <v>90</v>
      </c>
      <c r="G23" s="88">
        <v>140</v>
      </c>
      <c r="H23" s="88">
        <v>150</v>
      </c>
      <c r="I23" s="88"/>
      <c r="J23" s="88"/>
      <c r="K23" s="88"/>
      <c r="L23" s="88">
        <v>195.64</v>
      </c>
      <c r="M23" s="88">
        <v>154.81</v>
      </c>
      <c r="N23" s="89">
        <f>COUNT(E23:M23)</f>
        <v>6</v>
      </c>
      <c r="O23" s="90">
        <f>STDEVA(E23:M23)/(SUM(E23:M23)/COUNTIF(E23:M23,"&gt;0"))</f>
        <v>0.28626919541623896</v>
      </c>
      <c r="P23" s="91">
        <f>1/N23*(SUM(E23:M23))</f>
        <v>158.40833333333333</v>
      </c>
      <c r="Q23" s="96">
        <f>P23</f>
        <v>158.40833333333333</v>
      </c>
      <c r="R23" s="88">
        <v>125.75</v>
      </c>
    </row>
    <row r="24" spans="1:18" ht="105.75" customHeight="1">
      <c r="A24" s="86" t="s">
        <v>116</v>
      </c>
      <c r="B24" s="86" t="s">
        <v>31</v>
      </c>
      <c r="C24" s="87" t="s">
        <v>117</v>
      </c>
      <c r="D24" s="87" t="s">
        <v>19</v>
      </c>
      <c r="E24" s="88"/>
      <c r="F24" s="88">
        <v>160</v>
      </c>
      <c r="G24" s="88">
        <v>130</v>
      </c>
      <c r="H24" s="88">
        <v>140</v>
      </c>
      <c r="I24" s="88"/>
      <c r="J24" s="88"/>
      <c r="K24" s="88"/>
      <c r="L24" s="88"/>
      <c r="M24" s="88"/>
      <c r="N24" s="89">
        <f aca="true" t="shared" si="4" ref="N24:N36">COUNT(E24:M24)</f>
        <v>3</v>
      </c>
      <c r="O24" s="90">
        <f aca="true" t="shared" si="5" ref="O24:O36">STDEVA(E24:M24)/(SUM(E24:M24)/COUNTIF(E24:M24,"&gt;0"))</f>
        <v>0.1065715277896707</v>
      </c>
      <c r="P24" s="91">
        <f aca="true" t="shared" si="6" ref="P24:P36">1/N24*(SUM(E24:M24))</f>
        <v>143.33333333333331</v>
      </c>
      <c r="Q24" s="96">
        <f aca="true" t="shared" si="7" ref="Q24:Q36">P24</f>
        <v>143.33333333333331</v>
      </c>
      <c r="R24" s="88">
        <v>135.25</v>
      </c>
    </row>
    <row r="25" spans="1:18" ht="67.5" customHeight="1">
      <c r="A25" s="86" t="s">
        <v>129</v>
      </c>
      <c r="B25" s="86" t="s">
        <v>31</v>
      </c>
      <c r="C25" s="87" t="s">
        <v>130</v>
      </c>
      <c r="D25" s="87" t="s">
        <v>20</v>
      </c>
      <c r="E25" s="88"/>
      <c r="F25" s="88">
        <v>150</v>
      </c>
      <c r="G25" s="88">
        <v>130</v>
      </c>
      <c r="H25" s="88">
        <v>165</v>
      </c>
      <c r="I25" s="88"/>
      <c r="J25" s="88"/>
      <c r="K25" s="88"/>
      <c r="L25" s="88">
        <v>169.78</v>
      </c>
      <c r="M25" s="88"/>
      <c r="N25" s="89">
        <f t="shared" si="4"/>
        <v>4</v>
      </c>
      <c r="O25" s="90">
        <f t="shared" si="5"/>
        <v>0.11648903773268923</v>
      </c>
      <c r="P25" s="91">
        <f t="shared" si="6"/>
        <v>153.695</v>
      </c>
      <c r="Q25" s="96">
        <f t="shared" si="7"/>
        <v>153.695</v>
      </c>
      <c r="R25" s="88">
        <v>146.75</v>
      </c>
    </row>
    <row r="26" spans="1:18" ht="69.75" customHeight="1">
      <c r="A26" s="86" t="s">
        <v>41</v>
      </c>
      <c r="B26" s="86" t="s">
        <v>31</v>
      </c>
      <c r="C26" s="87" t="s">
        <v>74</v>
      </c>
      <c r="D26" s="87" t="s">
        <v>21</v>
      </c>
      <c r="E26" s="88">
        <v>100</v>
      </c>
      <c r="F26" s="88">
        <v>100</v>
      </c>
      <c r="G26" s="88">
        <v>140</v>
      </c>
      <c r="H26" s="88">
        <v>120</v>
      </c>
      <c r="I26" s="88"/>
      <c r="J26" s="88"/>
      <c r="K26" s="88"/>
      <c r="L26" s="88"/>
      <c r="M26" s="88"/>
      <c r="N26" s="89">
        <f t="shared" si="4"/>
        <v>4</v>
      </c>
      <c r="O26" s="90">
        <f t="shared" si="5"/>
        <v>0.16650906221849357</v>
      </c>
      <c r="P26" s="91">
        <f t="shared" si="6"/>
        <v>115</v>
      </c>
      <c r="Q26" s="96">
        <f t="shared" si="7"/>
        <v>115</v>
      </c>
      <c r="R26" s="88">
        <v>127.5</v>
      </c>
    </row>
    <row r="27" spans="1:18" ht="123" customHeight="1">
      <c r="A27" s="86" t="s">
        <v>62</v>
      </c>
      <c r="B27" s="86" t="s">
        <v>31</v>
      </c>
      <c r="C27" s="87" t="s">
        <v>9</v>
      </c>
      <c r="D27" s="87" t="s">
        <v>22</v>
      </c>
      <c r="E27" s="88"/>
      <c r="F27" s="88">
        <v>130</v>
      </c>
      <c r="G27" s="88"/>
      <c r="H27" s="88">
        <v>120</v>
      </c>
      <c r="I27" s="88">
        <v>85.88</v>
      </c>
      <c r="J27" s="88"/>
      <c r="K27" s="88"/>
      <c r="L27" s="88"/>
      <c r="M27" s="88"/>
      <c r="N27" s="89">
        <f t="shared" si="4"/>
        <v>3</v>
      </c>
      <c r="O27" s="90">
        <f t="shared" si="5"/>
        <v>0.20661633299736973</v>
      </c>
      <c r="P27" s="91">
        <f t="shared" si="6"/>
        <v>111.96</v>
      </c>
      <c r="Q27" s="96">
        <f t="shared" si="7"/>
        <v>111.96</v>
      </c>
      <c r="R27" s="88">
        <v>120.5</v>
      </c>
    </row>
    <row r="28" spans="1:18" ht="71.25" customHeight="1">
      <c r="A28" s="86" t="s">
        <v>141</v>
      </c>
      <c r="B28" s="97" t="s">
        <v>31</v>
      </c>
      <c r="C28" s="87" t="s">
        <v>142</v>
      </c>
      <c r="D28" s="87" t="s">
        <v>23</v>
      </c>
      <c r="E28" s="88"/>
      <c r="F28" s="88">
        <v>100</v>
      </c>
      <c r="G28" s="88">
        <v>65</v>
      </c>
      <c r="H28" s="88">
        <v>125</v>
      </c>
      <c r="I28" s="88"/>
      <c r="J28" s="88"/>
      <c r="K28" s="88"/>
      <c r="L28" s="88"/>
      <c r="M28" s="88"/>
      <c r="N28" s="89">
        <f t="shared" si="4"/>
        <v>3</v>
      </c>
      <c r="O28" s="90">
        <f t="shared" si="5"/>
        <v>0.3117782986211229</v>
      </c>
      <c r="P28" s="91">
        <f t="shared" si="6"/>
        <v>96.66666666666666</v>
      </c>
      <c r="Q28" s="96">
        <f t="shared" si="7"/>
        <v>96.66666666666666</v>
      </c>
      <c r="R28" s="88">
        <v>117.5</v>
      </c>
    </row>
    <row r="29" spans="1:18" ht="79.5" customHeight="1">
      <c r="A29" s="86" t="s">
        <v>131</v>
      </c>
      <c r="B29" s="86" t="s">
        <v>31</v>
      </c>
      <c r="C29" s="87" t="s">
        <v>132</v>
      </c>
      <c r="D29" s="87" t="s">
        <v>23</v>
      </c>
      <c r="E29" s="88"/>
      <c r="F29" s="88">
        <v>150</v>
      </c>
      <c r="G29" s="88">
        <v>120</v>
      </c>
      <c r="H29" s="88">
        <v>145</v>
      </c>
      <c r="I29" s="88"/>
      <c r="J29" s="88"/>
      <c r="K29" s="88">
        <v>102.89</v>
      </c>
      <c r="L29" s="88"/>
      <c r="M29" s="88"/>
      <c r="N29" s="89">
        <f t="shared" si="4"/>
        <v>4</v>
      </c>
      <c r="O29" s="90">
        <f t="shared" si="5"/>
        <v>0.17031995449582038</v>
      </c>
      <c r="P29" s="91">
        <f t="shared" si="6"/>
        <v>129.4725</v>
      </c>
      <c r="Q29" s="96">
        <f t="shared" si="7"/>
        <v>129.4725</v>
      </c>
      <c r="R29" s="88">
        <v>146.25</v>
      </c>
    </row>
    <row r="30" spans="1:18" ht="72" customHeight="1">
      <c r="A30" s="86" t="s">
        <v>131</v>
      </c>
      <c r="B30" s="86" t="s">
        <v>31</v>
      </c>
      <c r="C30" s="87" t="s">
        <v>133</v>
      </c>
      <c r="D30" s="87" t="s">
        <v>24</v>
      </c>
      <c r="E30" s="88"/>
      <c r="F30" s="88">
        <v>160</v>
      </c>
      <c r="G30" s="88">
        <v>120</v>
      </c>
      <c r="H30" s="88">
        <v>145</v>
      </c>
      <c r="I30" s="88"/>
      <c r="J30" s="88"/>
      <c r="K30" s="88"/>
      <c r="L30" s="88"/>
      <c r="M30" s="88"/>
      <c r="N30" s="89">
        <f t="shared" si="4"/>
        <v>3</v>
      </c>
      <c r="O30" s="90">
        <f t="shared" si="5"/>
        <v>0.14263947827037793</v>
      </c>
      <c r="P30" s="91">
        <f t="shared" si="6"/>
        <v>141.66666666666666</v>
      </c>
      <c r="Q30" s="96">
        <f t="shared" si="7"/>
        <v>141.66666666666666</v>
      </c>
      <c r="R30" s="88">
        <v>161.75</v>
      </c>
    </row>
    <row r="31" spans="1:18" ht="32.25" customHeight="1">
      <c r="A31" s="86" t="s">
        <v>5</v>
      </c>
      <c r="B31" s="86" t="s">
        <v>31</v>
      </c>
      <c r="C31" s="87" t="s">
        <v>6</v>
      </c>
      <c r="D31" s="87" t="s">
        <v>96</v>
      </c>
      <c r="E31" s="88">
        <v>143</v>
      </c>
      <c r="F31" s="88">
        <v>170</v>
      </c>
      <c r="G31" s="88">
        <v>90</v>
      </c>
      <c r="H31" s="88">
        <v>150</v>
      </c>
      <c r="I31" s="88"/>
      <c r="J31" s="88"/>
      <c r="K31" s="88"/>
      <c r="L31" s="88"/>
      <c r="M31" s="88"/>
      <c r="N31" s="89">
        <f t="shared" si="4"/>
        <v>4</v>
      </c>
      <c r="O31" s="90">
        <f t="shared" si="5"/>
        <v>0.24694857500104359</v>
      </c>
      <c r="P31" s="91">
        <f t="shared" si="6"/>
        <v>138.25</v>
      </c>
      <c r="Q31" s="96">
        <f t="shared" si="7"/>
        <v>138.25</v>
      </c>
      <c r="R31" s="88">
        <v>166.67</v>
      </c>
    </row>
    <row r="32" spans="1:18" ht="45" customHeight="1">
      <c r="A32" s="86" t="s">
        <v>211</v>
      </c>
      <c r="B32" s="86" t="s">
        <v>31</v>
      </c>
      <c r="C32" s="87" t="s">
        <v>212</v>
      </c>
      <c r="D32" s="87" t="s">
        <v>25</v>
      </c>
      <c r="E32" s="88"/>
      <c r="F32" s="88">
        <v>100</v>
      </c>
      <c r="G32" s="88">
        <v>120</v>
      </c>
      <c r="H32" s="88">
        <v>160</v>
      </c>
      <c r="I32" s="88"/>
      <c r="J32" s="88"/>
      <c r="K32" s="88"/>
      <c r="L32" s="88"/>
      <c r="M32" s="88"/>
      <c r="N32" s="89">
        <f t="shared" si="4"/>
        <v>3</v>
      </c>
      <c r="O32" s="90">
        <f t="shared" si="5"/>
        <v>0.24118819447135983</v>
      </c>
      <c r="P32" s="91">
        <f t="shared" si="6"/>
        <v>126.66666666666666</v>
      </c>
      <c r="Q32" s="96">
        <f t="shared" si="7"/>
        <v>126.66666666666666</v>
      </c>
      <c r="R32" s="88">
        <v>143.25</v>
      </c>
    </row>
    <row r="33" spans="1:18" ht="105.75" customHeight="1">
      <c r="A33" s="86" t="s">
        <v>213</v>
      </c>
      <c r="B33" s="86" t="s">
        <v>37</v>
      </c>
      <c r="C33" s="87" t="s">
        <v>227</v>
      </c>
      <c r="D33" s="87" t="s">
        <v>26</v>
      </c>
      <c r="E33" s="88">
        <v>68</v>
      </c>
      <c r="F33" s="88">
        <v>85</v>
      </c>
      <c r="G33" s="88">
        <v>45</v>
      </c>
      <c r="H33" s="88">
        <v>68</v>
      </c>
      <c r="I33" s="88"/>
      <c r="J33" s="88"/>
      <c r="K33" s="88"/>
      <c r="L33" s="88"/>
      <c r="M33" s="88"/>
      <c r="N33" s="89">
        <f t="shared" si="4"/>
        <v>4</v>
      </c>
      <c r="O33" s="90">
        <f t="shared" si="5"/>
        <v>0.24694030950884416</v>
      </c>
      <c r="P33" s="91">
        <f t="shared" si="6"/>
        <v>66.5</v>
      </c>
      <c r="Q33" s="96">
        <f t="shared" si="7"/>
        <v>66.5</v>
      </c>
      <c r="R33" s="88">
        <v>69</v>
      </c>
    </row>
    <row r="34" spans="1:18" ht="90.75" customHeight="1">
      <c r="A34" s="86" t="s">
        <v>213</v>
      </c>
      <c r="B34" s="86" t="s">
        <v>37</v>
      </c>
      <c r="C34" s="87" t="s">
        <v>228</v>
      </c>
      <c r="D34" s="87" t="s">
        <v>114</v>
      </c>
      <c r="E34" s="88">
        <v>110</v>
      </c>
      <c r="F34" s="88">
        <v>140</v>
      </c>
      <c r="G34" s="88">
        <v>95</v>
      </c>
      <c r="H34" s="88">
        <v>90</v>
      </c>
      <c r="I34" s="88"/>
      <c r="J34" s="88"/>
      <c r="K34" s="88"/>
      <c r="L34" s="88"/>
      <c r="M34" s="88"/>
      <c r="N34" s="89">
        <f t="shared" si="4"/>
        <v>4</v>
      </c>
      <c r="O34" s="90">
        <f t="shared" si="5"/>
        <v>0.20689655172413793</v>
      </c>
      <c r="P34" s="91">
        <f t="shared" si="6"/>
        <v>108.75</v>
      </c>
      <c r="Q34" s="96">
        <f t="shared" si="7"/>
        <v>108.75</v>
      </c>
      <c r="R34" s="88">
        <v>119</v>
      </c>
    </row>
    <row r="35" spans="1:18" ht="91.5" customHeight="1">
      <c r="A35" s="86" t="s">
        <v>213</v>
      </c>
      <c r="B35" s="86" t="s">
        <v>37</v>
      </c>
      <c r="C35" s="87" t="s">
        <v>214</v>
      </c>
      <c r="D35" s="87" t="s">
        <v>115</v>
      </c>
      <c r="E35" s="88">
        <v>110</v>
      </c>
      <c r="F35" s="88">
        <v>120</v>
      </c>
      <c r="G35" s="88">
        <v>130</v>
      </c>
      <c r="H35" s="88">
        <v>110</v>
      </c>
      <c r="I35" s="88"/>
      <c r="J35" s="88"/>
      <c r="K35" s="88"/>
      <c r="L35" s="88"/>
      <c r="M35" s="88"/>
      <c r="N35" s="89">
        <f t="shared" si="4"/>
        <v>4</v>
      </c>
      <c r="O35" s="90">
        <f t="shared" si="5"/>
        <v>0.08148315810692239</v>
      </c>
      <c r="P35" s="91">
        <f t="shared" si="6"/>
        <v>117.5</v>
      </c>
      <c r="Q35" s="96">
        <f t="shared" si="7"/>
        <v>117.5</v>
      </c>
      <c r="R35" s="88">
        <v>109.25</v>
      </c>
    </row>
    <row r="36" spans="1:18" ht="126" customHeight="1">
      <c r="A36" s="86" t="s">
        <v>76</v>
      </c>
      <c r="B36" s="86" t="s">
        <v>31</v>
      </c>
      <c r="C36" s="87" t="s">
        <v>111</v>
      </c>
      <c r="D36" s="87" t="s">
        <v>97</v>
      </c>
      <c r="E36" s="88">
        <v>263</v>
      </c>
      <c r="F36" s="88">
        <v>400</v>
      </c>
      <c r="G36" s="88">
        <v>230</v>
      </c>
      <c r="H36" s="88">
        <v>300</v>
      </c>
      <c r="I36" s="88"/>
      <c r="J36" s="88"/>
      <c r="K36" s="88"/>
      <c r="L36" s="88"/>
      <c r="M36" s="88"/>
      <c r="N36" s="89">
        <f t="shared" si="4"/>
        <v>4</v>
      </c>
      <c r="O36" s="90">
        <f t="shared" si="5"/>
        <v>0.24681740611005523</v>
      </c>
      <c r="P36" s="91">
        <f t="shared" si="6"/>
        <v>298.25</v>
      </c>
      <c r="Q36" s="96">
        <f t="shared" si="7"/>
        <v>298.25</v>
      </c>
      <c r="R36" s="88">
        <v>321</v>
      </c>
    </row>
    <row r="37" spans="1:18" ht="35.25" customHeight="1">
      <c r="A37" s="66"/>
      <c r="B37" s="66"/>
      <c r="C37" s="66"/>
      <c r="D37" s="66"/>
      <c r="E37" s="70"/>
      <c r="F37" s="70"/>
      <c r="G37" s="70"/>
      <c r="H37" s="70"/>
      <c r="I37" s="70"/>
      <c r="J37" s="70"/>
      <c r="K37" s="70"/>
      <c r="L37" s="70"/>
      <c r="M37" s="70"/>
      <c r="N37" s="70"/>
      <c r="O37" s="70"/>
      <c r="P37" s="70"/>
      <c r="Q37" s="76"/>
      <c r="R37" s="76"/>
    </row>
    <row r="38" spans="1:18" ht="47.25" customHeight="1">
      <c r="A38" s="187" t="s">
        <v>52</v>
      </c>
      <c r="B38" s="172" t="s">
        <v>30</v>
      </c>
      <c r="C38" s="172" t="s">
        <v>51</v>
      </c>
      <c r="D38" s="172" t="s">
        <v>17</v>
      </c>
      <c r="E38" s="195" t="s">
        <v>64</v>
      </c>
      <c r="F38" s="195"/>
      <c r="G38" s="195"/>
      <c r="H38" s="195"/>
      <c r="I38" s="195"/>
      <c r="J38" s="195"/>
      <c r="K38" s="195"/>
      <c r="L38" s="195"/>
      <c r="M38" s="195"/>
      <c r="N38" s="172" t="s">
        <v>54</v>
      </c>
      <c r="O38" s="172" t="s">
        <v>55</v>
      </c>
      <c r="P38" s="196" t="s">
        <v>269</v>
      </c>
      <c r="Q38" s="168" t="s">
        <v>281</v>
      </c>
      <c r="R38" s="187" t="s">
        <v>276</v>
      </c>
    </row>
    <row r="39" spans="1:18" ht="129" customHeight="1">
      <c r="A39" s="206"/>
      <c r="B39" s="194"/>
      <c r="C39" s="194"/>
      <c r="D39" s="194"/>
      <c r="E39" s="102" t="s">
        <v>319</v>
      </c>
      <c r="F39" s="113" t="s">
        <v>311</v>
      </c>
      <c r="G39" s="102" t="s">
        <v>320</v>
      </c>
      <c r="H39" s="108" t="s">
        <v>322</v>
      </c>
      <c r="I39" s="112"/>
      <c r="J39" s="112" t="s">
        <v>307</v>
      </c>
      <c r="K39" s="108"/>
      <c r="L39" s="108"/>
      <c r="M39" s="108"/>
      <c r="N39" s="194"/>
      <c r="O39" s="194"/>
      <c r="P39" s="196"/>
      <c r="Q39" s="168"/>
      <c r="R39" s="187"/>
    </row>
    <row r="40" spans="1:18" ht="28.5" customHeight="1">
      <c r="A40" s="187" t="s">
        <v>42</v>
      </c>
      <c r="B40" s="187"/>
      <c r="C40" s="187"/>
      <c r="D40" s="187"/>
      <c r="E40" s="187"/>
      <c r="F40" s="187"/>
      <c r="G40" s="187"/>
      <c r="H40" s="187"/>
      <c r="I40" s="187"/>
      <c r="J40" s="187"/>
      <c r="K40" s="187"/>
      <c r="L40" s="187"/>
      <c r="M40" s="187"/>
      <c r="N40" s="187"/>
      <c r="O40" s="187"/>
      <c r="P40" s="187"/>
      <c r="Q40" s="187"/>
      <c r="R40" s="187"/>
    </row>
    <row r="41" spans="1:18" ht="69" customHeight="1">
      <c r="A41" s="98" t="s">
        <v>118</v>
      </c>
      <c r="B41" s="86" t="s">
        <v>31</v>
      </c>
      <c r="C41" s="87" t="s">
        <v>119</v>
      </c>
      <c r="D41" s="87" t="s">
        <v>98</v>
      </c>
      <c r="E41" s="88">
        <v>630</v>
      </c>
      <c r="F41" s="88">
        <v>550</v>
      </c>
      <c r="G41" s="88">
        <v>450</v>
      </c>
      <c r="H41" s="88">
        <v>490</v>
      </c>
      <c r="I41" s="88"/>
      <c r="J41" s="88"/>
      <c r="K41" s="88"/>
      <c r="L41" s="88"/>
      <c r="M41" s="88"/>
      <c r="N41" s="89">
        <f>COUNT(E41:M41)</f>
        <v>4</v>
      </c>
      <c r="O41" s="90">
        <f>STDEVA(E41:M41)/(SUM(E41:M41)/COUNTIF(E41:M41,"&gt;0"))</f>
        <v>0.14776528458453747</v>
      </c>
      <c r="P41" s="91">
        <f>1/N41*(SUM(E41:M41))</f>
        <v>530</v>
      </c>
      <c r="Q41" s="96">
        <f>P41</f>
        <v>530</v>
      </c>
      <c r="R41" s="88">
        <v>477.5</v>
      </c>
    </row>
    <row r="42" spans="1:18" ht="53.25" customHeight="1">
      <c r="A42" s="98" t="s">
        <v>134</v>
      </c>
      <c r="B42" s="98" t="s">
        <v>31</v>
      </c>
      <c r="C42" s="87" t="s">
        <v>136</v>
      </c>
      <c r="D42" s="87" t="s">
        <v>99</v>
      </c>
      <c r="E42" s="88">
        <v>500</v>
      </c>
      <c r="F42" s="88">
        <v>480</v>
      </c>
      <c r="G42" s="88">
        <v>560</v>
      </c>
      <c r="H42" s="88">
        <v>500</v>
      </c>
      <c r="I42" s="88"/>
      <c r="J42" s="88"/>
      <c r="K42" s="88"/>
      <c r="L42" s="88"/>
      <c r="M42" s="88"/>
      <c r="N42" s="89">
        <f aca="true" t="shared" si="8" ref="N42:N57">COUNT(E42:M42)</f>
        <v>4</v>
      </c>
      <c r="O42" s="90">
        <f aca="true" t="shared" si="9" ref="O42:O57">STDEVA(E42:M42)/(SUM(E42:M42)/COUNTIF(E42:M42,"&gt;0"))</f>
        <v>0.06792356108113246</v>
      </c>
      <c r="P42" s="91">
        <f aca="true" t="shared" si="10" ref="P42:P57">1/N42*(SUM(E42:M42))</f>
        <v>510</v>
      </c>
      <c r="Q42" s="96">
        <f aca="true" t="shared" si="11" ref="Q42:Q56">P42</f>
        <v>510</v>
      </c>
      <c r="R42" s="88">
        <v>495</v>
      </c>
    </row>
    <row r="43" spans="1:18" ht="63" customHeight="1">
      <c r="A43" s="86" t="s">
        <v>120</v>
      </c>
      <c r="B43" s="86" t="s">
        <v>31</v>
      </c>
      <c r="C43" s="87" t="s">
        <v>121</v>
      </c>
      <c r="D43" s="87" t="s">
        <v>100</v>
      </c>
      <c r="E43" s="88">
        <v>850</v>
      </c>
      <c r="F43" s="88">
        <v>480</v>
      </c>
      <c r="G43" s="88">
        <v>550</v>
      </c>
      <c r="H43" s="88">
        <v>650</v>
      </c>
      <c r="I43" s="88"/>
      <c r="J43" s="88"/>
      <c r="K43" s="88"/>
      <c r="L43" s="88"/>
      <c r="M43" s="88"/>
      <c r="N43" s="89">
        <f t="shared" si="8"/>
        <v>4</v>
      </c>
      <c r="O43" s="90">
        <f t="shared" si="9"/>
        <v>0.25440138641027243</v>
      </c>
      <c r="P43" s="91">
        <f t="shared" si="10"/>
        <v>632.5</v>
      </c>
      <c r="Q43" s="96">
        <f t="shared" si="11"/>
        <v>632.5</v>
      </c>
      <c r="R43" s="88">
        <v>610</v>
      </c>
    </row>
    <row r="44" spans="1:18" ht="75.75" customHeight="1">
      <c r="A44" s="86" t="s">
        <v>135</v>
      </c>
      <c r="B44" s="86" t="s">
        <v>31</v>
      </c>
      <c r="C44" s="87" t="s">
        <v>215</v>
      </c>
      <c r="D44" s="99" t="s">
        <v>101</v>
      </c>
      <c r="E44" s="88">
        <v>70</v>
      </c>
      <c r="F44" s="88">
        <v>55</v>
      </c>
      <c r="G44" s="88">
        <v>48</v>
      </c>
      <c r="H44" s="88">
        <v>85</v>
      </c>
      <c r="I44" s="88"/>
      <c r="J44" s="88"/>
      <c r="K44" s="88"/>
      <c r="L44" s="88"/>
      <c r="M44" s="88"/>
      <c r="N44" s="89">
        <f t="shared" si="8"/>
        <v>4</v>
      </c>
      <c r="O44" s="90">
        <f t="shared" si="9"/>
        <v>0.2552260098163462</v>
      </c>
      <c r="P44" s="91">
        <f t="shared" si="10"/>
        <v>64.5</v>
      </c>
      <c r="Q44" s="96">
        <f t="shared" si="11"/>
        <v>64.5</v>
      </c>
      <c r="R44" s="88">
        <v>64</v>
      </c>
    </row>
    <row r="45" spans="1:18" ht="75.75" customHeight="1">
      <c r="A45" s="86" t="s">
        <v>135</v>
      </c>
      <c r="B45" s="86" t="s">
        <v>31</v>
      </c>
      <c r="C45" s="87" t="s">
        <v>254</v>
      </c>
      <c r="D45" s="99" t="s">
        <v>101</v>
      </c>
      <c r="E45" s="88">
        <v>58</v>
      </c>
      <c r="F45" s="88">
        <v>55</v>
      </c>
      <c r="G45" s="88">
        <v>48</v>
      </c>
      <c r="H45" s="88">
        <v>85</v>
      </c>
      <c r="I45" s="88"/>
      <c r="J45" s="88"/>
      <c r="K45" s="88"/>
      <c r="L45" s="88"/>
      <c r="M45" s="88"/>
      <c r="N45" s="89">
        <f t="shared" si="8"/>
        <v>4</v>
      </c>
      <c r="O45" s="90">
        <f t="shared" si="9"/>
        <v>0.26369552423133097</v>
      </c>
      <c r="P45" s="91">
        <f t="shared" si="10"/>
        <v>61.5</v>
      </c>
      <c r="Q45" s="96">
        <f t="shared" si="11"/>
        <v>61.5</v>
      </c>
      <c r="R45" s="88">
        <v>64.75</v>
      </c>
    </row>
    <row r="46" spans="1:18" ht="96.75" customHeight="1">
      <c r="A46" s="86" t="s">
        <v>146</v>
      </c>
      <c r="B46" s="86" t="s">
        <v>31</v>
      </c>
      <c r="C46" s="87" t="s">
        <v>145</v>
      </c>
      <c r="D46" s="87" t="s">
        <v>102</v>
      </c>
      <c r="E46" s="95"/>
      <c r="F46" s="95">
        <v>70</v>
      </c>
      <c r="G46" s="95">
        <v>53</v>
      </c>
      <c r="H46" s="95">
        <v>74</v>
      </c>
      <c r="I46" s="95"/>
      <c r="J46" s="95"/>
      <c r="K46" s="95"/>
      <c r="L46" s="95"/>
      <c r="M46" s="95"/>
      <c r="N46" s="89">
        <f t="shared" si="8"/>
        <v>3</v>
      </c>
      <c r="O46" s="90">
        <f t="shared" si="9"/>
        <v>0.1698043521185554</v>
      </c>
      <c r="P46" s="91">
        <f t="shared" si="10"/>
        <v>65.66666666666666</v>
      </c>
      <c r="Q46" s="96">
        <f t="shared" si="11"/>
        <v>65.66666666666666</v>
      </c>
      <c r="R46" s="88">
        <v>64</v>
      </c>
    </row>
    <row r="47" spans="1:18" ht="72.75" customHeight="1">
      <c r="A47" s="86" t="s">
        <v>252</v>
      </c>
      <c r="B47" s="86" t="s">
        <v>31</v>
      </c>
      <c r="C47" s="87" t="s">
        <v>255</v>
      </c>
      <c r="D47" s="87" t="s">
        <v>103</v>
      </c>
      <c r="E47" s="88">
        <v>21</v>
      </c>
      <c r="F47" s="88">
        <v>20</v>
      </c>
      <c r="G47" s="88">
        <v>16</v>
      </c>
      <c r="H47" s="88">
        <v>17</v>
      </c>
      <c r="I47" s="88"/>
      <c r="J47" s="88"/>
      <c r="K47" s="88"/>
      <c r="L47" s="88"/>
      <c r="M47" s="88"/>
      <c r="N47" s="89">
        <f t="shared" si="8"/>
        <v>4</v>
      </c>
      <c r="O47" s="90">
        <f t="shared" si="9"/>
        <v>0.12867438609987117</v>
      </c>
      <c r="P47" s="91">
        <f t="shared" si="10"/>
        <v>18.5</v>
      </c>
      <c r="Q47" s="96">
        <f t="shared" si="11"/>
        <v>18.5</v>
      </c>
      <c r="R47" s="88">
        <v>18.5</v>
      </c>
    </row>
    <row r="48" spans="1:18" ht="79.5" customHeight="1">
      <c r="A48" s="86" t="s">
        <v>252</v>
      </c>
      <c r="B48" s="86" t="s">
        <v>31</v>
      </c>
      <c r="C48" s="87" t="s">
        <v>253</v>
      </c>
      <c r="D48" s="87" t="s">
        <v>103</v>
      </c>
      <c r="E48" s="88">
        <v>14</v>
      </c>
      <c r="F48" s="88">
        <v>16</v>
      </c>
      <c r="G48" s="88">
        <v>15</v>
      </c>
      <c r="H48" s="88">
        <v>17</v>
      </c>
      <c r="I48" s="88"/>
      <c r="J48" s="88"/>
      <c r="K48" s="88"/>
      <c r="L48" s="88"/>
      <c r="M48" s="88"/>
      <c r="N48" s="89">
        <f t="shared" si="8"/>
        <v>4</v>
      </c>
      <c r="O48" s="90">
        <f t="shared" si="9"/>
        <v>0.0832899644345681</v>
      </c>
      <c r="P48" s="91">
        <f t="shared" si="10"/>
        <v>15.5</v>
      </c>
      <c r="Q48" s="96">
        <f t="shared" si="11"/>
        <v>15.5</v>
      </c>
      <c r="R48" s="88">
        <v>17.25</v>
      </c>
    </row>
    <row r="49" spans="1:18" ht="84.75" customHeight="1">
      <c r="A49" s="86" t="s">
        <v>122</v>
      </c>
      <c r="B49" s="98" t="s">
        <v>37</v>
      </c>
      <c r="C49" s="87" t="s">
        <v>123</v>
      </c>
      <c r="D49" s="87" t="s">
        <v>104</v>
      </c>
      <c r="E49" s="88">
        <v>180</v>
      </c>
      <c r="F49" s="88">
        <v>130</v>
      </c>
      <c r="G49" s="88">
        <v>130</v>
      </c>
      <c r="H49" s="88">
        <v>145</v>
      </c>
      <c r="I49" s="88"/>
      <c r="J49" s="88"/>
      <c r="K49" s="88"/>
      <c r="L49" s="88"/>
      <c r="M49" s="88"/>
      <c r="N49" s="89">
        <f t="shared" si="8"/>
        <v>4</v>
      </c>
      <c r="O49" s="90">
        <f t="shared" si="9"/>
        <v>0.16126463473601033</v>
      </c>
      <c r="P49" s="91">
        <f t="shared" si="10"/>
        <v>146.25</v>
      </c>
      <c r="Q49" s="96">
        <f t="shared" si="11"/>
        <v>146.25</v>
      </c>
      <c r="R49" s="88">
        <v>122.5</v>
      </c>
    </row>
    <row r="50" spans="1:18" ht="72.75" customHeight="1">
      <c r="A50" s="86" t="s">
        <v>43</v>
      </c>
      <c r="B50" s="86" t="s">
        <v>31</v>
      </c>
      <c r="C50" s="87" t="s">
        <v>256</v>
      </c>
      <c r="D50" s="87" t="s">
        <v>105</v>
      </c>
      <c r="E50" s="88"/>
      <c r="F50" s="88">
        <v>145</v>
      </c>
      <c r="G50" s="88">
        <v>200</v>
      </c>
      <c r="H50" s="88">
        <v>180</v>
      </c>
      <c r="I50" s="88"/>
      <c r="J50" s="88"/>
      <c r="K50" s="88"/>
      <c r="L50" s="88"/>
      <c r="M50" s="88"/>
      <c r="N50" s="89">
        <f t="shared" si="8"/>
        <v>3</v>
      </c>
      <c r="O50" s="90">
        <f t="shared" si="9"/>
        <v>0.1590789817951435</v>
      </c>
      <c r="P50" s="91">
        <f t="shared" si="10"/>
        <v>175</v>
      </c>
      <c r="Q50" s="96">
        <f t="shared" si="11"/>
        <v>175</v>
      </c>
      <c r="R50" s="88">
        <v>158</v>
      </c>
    </row>
    <row r="51" spans="1:18" ht="95.25" customHeight="1">
      <c r="A51" s="86" t="s">
        <v>109</v>
      </c>
      <c r="B51" s="86" t="s">
        <v>31</v>
      </c>
      <c r="C51" s="87" t="s">
        <v>257</v>
      </c>
      <c r="D51" s="87" t="s">
        <v>106</v>
      </c>
      <c r="E51" s="88"/>
      <c r="F51" s="88">
        <v>300</v>
      </c>
      <c r="G51" s="88">
        <v>220</v>
      </c>
      <c r="H51" s="88">
        <v>250</v>
      </c>
      <c r="I51" s="88"/>
      <c r="J51" s="88"/>
      <c r="K51" s="88"/>
      <c r="L51" s="88"/>
      <c r="M51" s="88"/>
      <c r="N51" s="89">
        <f t="shared" si="8"/>
        <v>3</v>
      </c>
      <c r="O51" s="90">
        <f t="shared" si="9"/>
        <v>0.15745916432444315</v>
      </c>
      <c r="P51" s="91">
        <f t="shared" si="10"/>
        <v>256.66666666666663</v>
      </c>
      <c r="Q51" s="96">
        <f t="shared" si="11"/>
        <v>256.66666666666663</v>
      </c>
      <c r="R51" s="88">
        <v>245</v>
      </c>
    </row>
    <row r="52" spans="1:18" ht="56.25" customHeight="1">
      <c r="A52" s="86" t="s">
        <v>44</v>
      </c>
      <c r="B52" s="86" t="s">
        <v>31</v>
      </c>
      <c r="C52" s="87" t="s">
        <v>137</v>
      </c>
      <c r="D52" s="87" t="s">
        <v>107</v>
      </c>
      <c r="E52" s="88"/>
      <c r="F52" s="88">
        <v>160</v>
      </c>
      <c r="G52" s="88">
        <v>160</v>
      </c>
      <c r="H52" s="88">
        <v>195</v>
      </c>
      <c r="I52" s="88"/>
      <c r="J52" s="88"/>
      <c r="K52" s="88"/>
      <c r="L52" s="88"/>
      <c r="M52" s="88"/>
      <c r="N52" s="89">
        <f t="shared" si="8"/>
        <v>3</v>
      </c>
      <c r="O52" s="90">
        <f t="shared" si="9"/>
        <v>0.11771219080565186</v>
      </c>
      <c r="P52" s="91">
        <f t="shared" si="10"/>
        <v>171.66666666666666</v>
      </c>
      <c r="Q52" s="96">
        <f t="shared" si="11"/>
        <v>171.66666666666666</v>
      </c>
      <c r="R52" s="88">
        <v>171.25</v>
      </c>
    </row>
    <row r="53" spans="1:18" ht="74.25" customHeight="1">
      <c r="A53" s="86" t="s">
        <v>258</v>
      </c>
      <c r="B53" s="86" t="s">
        <v>31</v>
      </c>
      <c r="C53" s="87" t="s">
        <v>259</v>
      </c>
      <c r="D53" s="87" t="s">
        <v>1</v>
      </c>
      <c r="E53" s="88">
        <v>170</v>
      </c>
      <c r="F53" s="88">
        <v>150</v>
      </c>
      <c r="G53" s="88">
        <v>130</v>
      </c>
      <c r="H53" s="88">
        <v>155</v>
      </c>
      <c r="I53" s="88"/>
      <c r="J53" s="88"/>
      <c r="K53" s="88"/>
      <c r="L53" s="88"/>
      <c r="M53" s="88"/>
      <c r="N53" s="89">
        <f t="shared" si="8"/>
        <v>4</v>
      </c>
      <c r="O53" s="90">
        <f t="shared" si="9"/>
        <v>0.10922439449916811</v>
      </c>
      <c r="P53" s="91">
        <f t="shared" si="10"/>
        <v>151.25</v>
      </c>
      <c r="Q53" s="96">
        <f t="shared" si="11"/>
        <v>151.25</v>
      </c>
      <c r="R53" s="88">
        <v>145</v>
      </c>
    </row>
    <row r="54" spans="1:18" ht="72.75" customHeight="1">
      <c r="A54" s="86" t="s">
        <v>63</v>
      </c>
      <c r="B54" s="86" t="s">
        <v>31</v>
      </c>
      <c r="C54" s="87" t="s">
        <v>112</v>
      </c>
      <c r="D54" s="87" t="s">
        <v>108</v>
      </c>
      <c r="E54" s="88"/>
      <c r="F54" s="88">
        <v>160</v>
      </c>
      <c r="G54" s="88">
        <v>190</v>
      </c>
      <c r="H54" s="88">
        <v>180</v>
      </c>
      <c r="I54" s="88"/>
      <c r="J54" s="88"/>
      <c r="K54" s="88"/>
      <c r="L54" s="88"/>
      <c r="M54" s="88"/>
      <c r="N54" s="89">
        <f t="shared" si="8"/>
        <v>3</v>
      </c>
      <c r="O54" s="90">
        <f t="shared" si="9"/>
        <v>0.08646369235765737</v>
      </c>
      <c r="P54" s="91">
        <f t="shared" si="10"/>
        <v>176.66666666666666</v>
      </c>
      <c r="Q54" s="96">
        <f t="shared" si="11"/>
        <v>176.66666666666666</v>
      </c>
      <c r="R54" s="88">
        <v>187.5</v>
      </c>
    </row>
    <row r="55" spans="1:18" ht="55.5" customHeight="1">
      <c r="A55" s="86" t="s">
        <v>138</v>
      </c>
      <c r="B55" s="86" t="s">
        <v>31</v>
      </c>
      <c r="C55" s="87" t="s">
        <v>139</v>
      </c>
      <c r="D55" s="87" t="s">
        <v>140</v>
      </c>
      <c r="E55" s="88"/>
      <c r="F55" s="88">
        <v>1100</v>
      </c>
      <c r="G55" s="88">
        <v>900</v>
      </c>
      <c r="H55" s="88">
        <v>1300</v>
      </c>
      <c r="I55" s="88"/>
      <c r="J55" s="88"/>
      <c r="K55" s="88"/>
      <c r="L55" s="88"/>
      <c r="M55" s="88"/>
      <c r="N55" s="89">
        <f t="shared" si="8"/>
        <v>3</v>
      </c>
      <c r="O55" s="90">
        <f t="shared" si="9"/>
        <v>0.18181818181818182</v>
      </c>
      <c r="P55" s="91">
        <f t="shared" si="10"/>
        <v>1100</v>
      </c>
      <c r="Q55" s="96">
        <f t="shared" si="11"/>
        <v>1100</v>
      </c>
      <c r="R55" s="88">
        <v>1166</v>
      </c>
    </row>
    <row r="56" spans="1:18" ht="60" customHeight="1">
      <c r="A56" s="86" t="s">
        <v>260</v>
      </c>
      <c r="B56" s="86" t="s">
        <v>37</v>
      </c>
      <c r="C56" s="87" t="s">
        <v>261</v>
      </c>
      <c r="D56" s="87" t="s">
        <v>27</v>
      </c>
      <c r="E56" s="88"/>
      <c r="F56" s="88">
        <v>40</v>
      </c>
      <c r="G56" s="88">
        <v>50</v>
      </c>
      <c r="H56" s="88">
        <v>40</v>
      </c>
      <c r="I56" s="88"/>
      <c r="J56" s="88"/>
      <c r="K56" s="88"/>
      <c r="L56" s="88"/>
      <c r="M56" s="88"/>
      <c r="N56" s="89">
        <f t="shared" si="8"/>
        <v>3</v>
      </c>
      <c r="O56" s="90">
        <f t="shared" si="9"/>
        <v>0.13323467750529855</v>
      </c>
      <c r="P56" s="91">
        <f t="shared" si="10"/>
        <v>43.33333333333333</v>
      </c>
      <c r="Q56" s="96">
        <f t="shared" si="11"/>
        <v>43.33333333333333</v>
      </c>
      <c r="R56" s="88">
        <v>40</v>
      </c>
    </row>
    <row r="57" spans="1:18" ht="90" customHeight="1">
      <c r="A57" s="86" t="s">
        <v>298</v>
      </c>
      <c r="B57" s="86" t="s">
        <v>31</v>
      </c>
      <c r="C57" s="87" t="s">
        <v>299</v>
      </c>
      <c r="D57" s="87" t="s">
        <v>300</v>
      </c>
      <c r="E57" s="88"/>
      <c r="F57" s="88">
        <v>120</v>
      </c>
      <c r="G57" s="88">
        <v>120</v>
      </c>
      <c r="H57" s="88"/>
      <c r="I57" s="88"/>
      <c r="J57" s="88">
        <v>194.18</v>
      </c>
      <c r="K57" s="88"/>
      <c r="L57" s="88"/>
      <c r="M57" s="88"/>
      <c r="N57" s="89">
        <f t="shared" si="8"/>
        <v>3</v>
      </c>
      <c r="O57" s="90">
        <f t="shared" si="9"/>
        <v>0.29592226474148753</v>
      </c>
      <c r="P57" s="91">
        <f t="shared" si="10"/>
        <v>144.72666666666666</v>
      </c>
      <c r="Q57" s="96">
        <f>P57</f>
        <v>144.72666666666666</v>
      </c>
      <c r="R57" s="88" t="s">
        <v>288</v>
      </c>
    </row>
    <row r="58" spans="1:18" ht="25.5" customHeight="1">
      <c r="A58" s="19"/>
      <c r="B58" s="19"/>
      <c r="C58" s="20"/>
      <c r="D58" s="20"/>
      <c r="E58" s="21"/>
      <c r="F58" s="21"/>
      <c r="G58" s="21"/>
      <c r="H58" s="21"/>
      <c r="I58" s="21"/>
      <c r="J58" s="21"/>
      <c r="K58" s="21"/>
      <c r="L58" s="21"/>
      <c r="M58" s="21"/>
      <c r="N58" s="20"/>
      <c r="O58" s="22"/>
      <c r="P58" s="21"/>
      <c r="Q58" s="75"/>
      <c r="R58" s="75"/>
    </row>
    <row r="59" spans="1:18" ht="45" customHeight="1">
      <c r="A59" s="173" t="s">
        <v>52</v>
      </c>
      <c r="B59" s="173" t="s">
        <v>30</v>
      </c>
      <c r="C59" s="173" t="s">
        <v>51</v>
      </c>
      <c r="D59" s="173" t="s">
        <v>17</v>
      </c>
      <c r="E59" s="191" t="s">
        <v>64</v>
      </c>
      <c r="F59" s="191"/>
      <c r="G59" s="191"/>
      <c r="H59" s="191"/>
      <c r="I59" s="191"/>
      <c r="J59" s="191"/>
      <c r="K59" s="191"/>
      <c r="L59" s="191"/>
      <c r="M59" s="191"/>
      <c r="N59" s="173" t="s">
        <v>54</v>
      </c>
      <c r="O59" s="173" t="s">
        <v>55</v>
      </c>
      <c r="P59" s="204" t="s">
        <v>269</v>
      </c>
      <c r="Q59" s="192" t="s">
        <v>281</v>
      </c>
      <c r="R59" s="187" t="s">
        <v>276</v>
      </c>
    </row>
    <row r="60" spans="1:18" ht="129.75" customHeight="1">
      <c r="A60" s="190"/>
      <c r="B60" s="190"/>
      <c r="C60" s="190"/>
      <c r="D60" s="190"/>
      <c r="E60" s="82" t="s">
        <v>319</v>
      </c>
      <c r="F60" s="113" t="s">
        <v>311</v>
      </c>
      <c r="G60" s="62" t="s">
        <v>320</v>
      </c>
      <c r="H60" s="108" t="s">
        <v>322</v>
      </c>
      <c r="I60" s="112"/>
      <c r="J60" s="112"/>
      <c r="K60" s="108"/>
      <c r="L60" s="108"/>
      <c r="M60" s="108"/>
      <c r="N60" s="190"/>
      <c r="O60" s="190"/>
      <c r="P60" s="205"/>
      <c r="Q60" s="193"/>
      <c r="R60" s="187"/>
    </row>
    <row r="61" spans="1:18" ht="31.5" customHeight="1">
      <c r="A61" s="185" t="s">
        <v>45</v>
      </c>
      <c r="B61" s="186"/>
      <c r="C61" s="186"/>
      <c r="D61" s="186"/>
      <c r="E61" s="186"/>
      <c r="F61" s="186"/>
      <c r="G61" s="186"/>
      <c r="H61" s="186"/>
      <c r="I61" s="186"/>
      <c r="J61" s="186"/>
      <c r="K61" s="186"/>
      <c r="L61" s="186"/>
      <c r="M61" s="186"/>
      <c r="N61" s="186"/>
      <c r="O61" s="186"/>
      <c r="P61" s="186"/>
      <c r="Q61" s="186"/>
      <c r="R61" s="189"/>
    </row>
    <row r="62" spans="1:18" ht="57" customHeight="1">
      <c r="A62" s="98" t="s">
        <v>124</v>
      </c>
      <c r="B62" s="98" t="s">
        <v>46</v>
      </c>
      <c r="C62" s="87" t="s">
        <v>157</v>
      </c>
      <c r="D62" s="87" t="s">
        <v>0</v>
      </c>
      <c r="E62" s="88">
        <v>10.5</v>
      </c>
      <c r="F62" s="88">
        <v>8.5</v>
      </c>
      <c r="G62" s="88">
        <v>6</v>
      </c>
      <c r="H62" s="88">
        <v>9</v>
      </c>
      <c r="I62" s="88"/>
      <c r="J62" s="88"/>
      <c r="K62" s="88"/>
      <c r="L62" s="88"/>
      <c r="M62" s="88"/>
      <c r="N62" s="89">
        <f>COUNT(E62:M62)</f>
        <v>4</v>
      </c>
      <c r="O62" s="90">
        <f>STDEVA(E62:M62)/(SUM(E62:M62)/COUNTIF(E62:M62,"&gt;0"))</f>
        <v>0.2200974933396436</v>
      </c>
      <c r="P62" s="91">
        <f>1/N62*(SUM(E62:M62))</f>
        <v>8.5</v>
      </c>
      <c r="Q62" s="92">
        <f>P62</f>
        <v>8.5</v>
      </c>
      <c r="R62" s="88">
        <v>7.8</v>
      </c>
    </row>
    <row r="64" spans="1:18" ht="35.25" customHeight="1">
      <c r="A64" s="184"/>
      <c r="B64" s="184"/>
      <c r="C64" s="184"/>
      <c r="D64" s="184"/>
      <c r="E64" s="184"/>
      <c r="F64" s="184"/>
      <c r="G64" s="184"/>
      <c r="H64" s="184"/>
      <c r="I64" s="184"/>
      <c r="J64" s="184"/>
      <c r="K64" s="184"/>
      <c r="L64" s="184"/>
      <c r="M64" s="184"/>
      <c r="N64" s="184"/>
      <c r="O64" s="184"/>
      <c r="P64" s="184"/>
      <c r="Q64" s="184"/>
      <c r="R64" s="48"/>
    </row>
    <row r="65" spans="1:18" ht="12.75">
      <c r="A65" s="184"/>
      <c r="B65" s="184"/>
      <c r="C65" s="184"/>
      <c r="D65" s="184"/>
      <c r="E65" s="184"/>
      <c r="F65" s="184"/>
      <c r="G65" s="184"/>
      <c r="H65" s="184"/>
      <c r="I65" s="184"/>
      <c r="J65" s="184"/>
      <c r="K65" s="184"/>
      <c r="L65" s="184"/>
      <c r="M65" s="184"/>
      <c r="N65" s="184"/>
      <c r="O65" s="184"/>
      <c r="P65" s="184"/>
      <c r="Q65" s="184"/>
      <c r="R65" s="48"/>
    </row>
    <row r="66" spans="1:18" ht="12.75">
      <c r="A66" s="184"/>
      <c r="B66" s="184"/>
      <c r="C66" s="184"/>
      <c r="D66" s="184"/>
      <c r="E66" s="184"/>
      <c r="F66" s="184"/>
      <c r="G66" s="184"/>
      <c r="H66" s="184"/>
      <c r="I66" s="184"/>
      <c r="J66" s="184"/>
      <c r="K66" s="184"/>
      <c r="L66" s="184"/>
      <c r="M66" s="184"/>
      <c r="N66" s="184"/>
      <c r="O66" s="184"/>
      <c r="P66" s="184"/>
      <c r="Q66" s="184"/>
      <c r="R66" s="48"/>
    </row>
    <row r="67" spans="1:13" ht="24" customHeight="1">
      <c r="A67" s="200"/>
      <c r="B67" s="201"/>
      <c r="C67" s="201"/>
      <c r="D67" s="201"/>
      <c r="E67" s="201"/>
      <c r="F67" s="201"/>
      <c r="G67" s="201"/>
      <c r="H67" s="201"/>
      <c r="I67" s="201"/>
      <c r="J67" s="201"/>
      <c r="K67" s="201"/>
      <c r="L67" s="201"/>
      <c r="M67" s="201"/>
    </row>
    <row r="68" spans="1:4" ht="17.25" customHeight="1">
      <c r="A68" s="202"/>
      <c r="B68" s="203"/>
      <c r="C68" s="203"/>
      <c r="D68" s="203"/>
    </row>
  </sheetData>
  <sheetProtection/>
  <mergeCells count="50">
    <mergeCell ref="B59:B60"/>
    <mergeCell ref="A38:A39"/>
    <mergeCell ref="D59:D60"/>
    <mergeCell ref="N38:N39"/>
    <mergeCell ref="N1:P1"/>
    <mergeCell ref="A3:P3"/>
    <mergeCell ref="E4:M4"/>
    <mergeCell ref="P4:P5"/>
    <mergeCell ref="C4:C5"/>
    <mergeCell ref="N4:N5"/>
    <mergeCell ref="A4:A5"/>
    <mergeCell ref="B4:B5"/>
    <mergeCell ref="A67:M67"/>
    <mergeCell ref="A68:D68"/>
    <mergeCell ref="E38:M38"/>
    <mergeCell ref="A64:Q66"/>
    <mergeCell ref="B20:B21"/>
    <mergeCell ref="P38:P39"/>
    <mergeCell ref="P59:P60"/>
    <mergeCell ref="C38:C39"/>
    <mergeCell ref="E20:M20"/>
    <mergeCell ref="P20:P21"/>
    <mergeCell ref="O20:O21"/>
    <mergeCell ref="A18:P18"/>
    <mergeCell ref="A20:A21"/>
    <mergeCell ref="B38:B39"/>
    <mergeCell ref="D38:D39"/>
    <mergeCell ref="N20:N21"/>
    <mergeCell ref="D20:D21"/>
    <mergeCell ref="C20:C21"/>
    <mergeCell ref="E59:M59"/>
    <mergeCell ref="A59:A60"/>
    <mergeCell ref="Q4:Q5"/>
    <mergeCell ref="Q20:Q21"/>
    <mergeCell ref="C59:C60"/>
    <mergeCell ref="O4:O5"/>
    <mergeCell ref="D4:D5"/>
    <mergeCell ref="Q38:Q39"/>
    <mergeCell ref="Q59:Q60"/>
    <mergeCell ref="O38:O39"/>
    <mergeCell ref="A61:R61"/>
    <mergeCell ref="R4:R5"/>
    <mergeCell ref="R20:R21"/>
    <mergeCell ref="R38:R39"/>
    <mergeCell ref="R59:R60"/>
    <mergeCell ref="A6:R6"/>
    <mergeCell ref="A22:R22"/>
    <mergeCell ref="A40:R40"/>
    <mergeCell ref="O59:O60"/>
    <mergeCell ref="N59:N60"/>
  </mergeCells>
  <dataValidations count="1">
    <dataValidation type="list" allowBlank="1" showInputMessage="1" showErrorMessage="1" sqref="B30">
      <formula1>dict14596a9dae914c82b1d1f6ee71223594</formula1>
    </dataValidation>
  </dataValidations>
  <printOptions/>
  <pageMargins left="0.35433070866141736" right="0.1968503937007874" top="0.31496062992125984" bottom="0.2755905511811024" header="0.31496062992125984" footer="0.31496062992125984"/>
  <pageSetup fitToHeight="0" fitToWidth="1" horizontalDpi="600" verticalDpi="600" orientation="landscape" paperSize="9" scale="4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8"/>
  <sheetViews>
    <sheetView zoomScale="70" zoomScaleNormal="70" zoomScalePageLayoutView="0" workbookViewId="0" topLeftCell="A4">
      <selection activeCell="F9" sqref="F9:G9"/>
    </sheetView>
  </sheetViews>
  <sheetFormatPr defaultColWidth="9.140625" defaultRowHeight="15"/>
  <cols>
    <col min="1" max="1" width="15.140625" style="24" customWidth="1"/>
    <col min="2" max="2" width="9.57421875" style="24" customWidth="1"/>
    <col min="3" max="3" width="25.421875" style="24" customWidth="1"/>
    <col min="4" max="4" width="18.57421875" style="24" customWidth="1"/>
    <col min="5" max="5" width="13.140625" style="24" customWidth="1"/>
    <col min="6" max="6" width="12.57421875" style="26" customWidth="1"/>
    <col min="7" max="7" width="13.140625" style="26" customWidth="1"/>
    <col min="8" max="8" width="17.421875" style="26" customWidth="1"/>
    <col min="9" max="9" width="13.00390625" style="26" customWidth="1"/>
    <col min="10" max="10" width="10.57421875" style="24" customWidth="1"/>
    <col min="11" max="11" width="13.140625" style="24" customWidth="1"/>
    <col min="12" max="14" width="17.8515625" style="26" customWidth="1"/>
    <col min="15" max="16384" width="9.140625" style="24" customWidth="1"/>
  </cols>
  <sheetData>
    <row r="1" spans="1:9" ht="14.25">
      <c r="A1" s="16"/>
      <c r="B1" s="16"/>
      <c r="C1" s="16"/>
      <c r="D1" s="16"/>
      <c r="E1" s="17"/>
      <c r="F1" s="17"/>
      <c r="G1" s="17"/>
      <c r="H1" s="17"/>
      <c r="I1" s="17"/>
    </row>
    <row r="2" spans="1:11" ht="28.5" customHeight="1">
      <c r="A2" s="16"/>
      <c r="B2" s="16"/>
      <c r="C2" s="16"/>
      <c r="D2" s="16"/>
      <c r="E2" s="17"/>
      <c r="F2" s="17"/>
      <c r="G2" s="17"/>
      <c r="H2" s="17"/>
      <c r="I2" s="17"/>
      <c r="J2" s="159" t="s">
        <v>77</v>
      </c>
      <c r="K2" s="209"/>
    </row>
    <row r="3" spans="1:12" s="26" customFormat="1" ht="57" customHeight="1">
      <c r="A3" s="210" t="s">
        <v>290</v>
      </c>
      <c r="B3" s="210"/>
      <c r="C3" s="210"/>
      <c r="D3" s="210"/>
      <c r="E3" s="210"/>
      <c r="F3" s="210"/>
      <c r="G3" s="210"/>
      <c r="H3" s="210"/>
      <c r="I3" s="210"/>
      <c r="J3" s="210"/>
      <c r="K3" s="210"/>
      <c r="L3" s="210"/>
    </row>
    <row r="4" spans="1:14" s="27" customFormat="1" ht="15" customHeight="1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</row>
    <row r="5" spans="1:14" s="26" customFormat="1" ht="30" customHeight="1">
      <c r="A5" s="172" t="s">
        <v>52</v>
      </c>
      <c r="B5" s="172" t="s">
        <v>30</v>
      </c>
      <c r="C5" s="172" t="s">
        <v>51</v>
      </c>
      <c r="D5" s="172" t="s">
        <v>18</v>
      </c>
      <c r="E5" s="216" t="s">
        <v>64</v>
      </c>
      <c r="F5" s="217"/>
      <c r="G5" s="217"/>
      <c r="H5" s="217"/>
      <c r="I5" s="217"/>
      <c r="J5" s="172" t="s">
        <v>54</v>
      </c>
      <c r="K5" s="172" t="s">
        <v>55</v>
      </c>
      <c r="L5" s="214" t="s">
        <v>269</v>
      </c>
      <c r="M5" s="168" t="s">
        <v>291</v>
      </c>
      <c r="N5" s="187" t="s">
        <v>279</v>
      </c>
    </row>
    <row r="6" spans="1:14" ht="54" customHeight="1">
      <c r="A6" s="194"/>
      <c r="B6" s="194"/>
      <c r="C6" s="194"/>
      <c r="D6" s="194"/>
      <c r="E6" s="173" t="s">
        <v>314</v>
      </c>
      <c r="F6" s="173" t="s">
        <v>320</v>
      </c>
      <c r="G6" s="173" t="s">
        <v>311</v>
      </c>
      <c r="H6" s="173" t="s">
        <v>319</v>
      </c>
      <c r="I6" s="173" t="s">
        <v>322</v>
      </c>
      <c r="J6" s="194"/>
      <c r="K6" s="194"/>
      <c r="L6" s="215"/>
      <c r="M6" s="169"/>
      <c r="N6" s="188"/>
    </row>
    <row r="7" spans="1:14" ht="67.5" customHeight="1">
      <c r="A7" s="194"/>
      <c r="B7" s="194"/>
      <c r="C7" s="194"/>
      <c r="D7" s="194"/>
      <c r="E7" s="213"/>
      <c r="F7" s="175"/>
      <c r="G7" s="175"/>
      <c r="H7" s="211"/>
      <c r="I7" s="175"/>
      <c r="J7" s="194"/>
      <c r="K7" s="194"/>
      <c r="L7" s="215"/>
      <c r="M7" s="169"/>
      <c r="N7" s="188"/>
    </row>
    <row r="8" spans="1:14" ht="28.5" customHeight="1">
      <c r="A8" s="185" t="s">
        <v>73</v>
      </c>
      <c r="B8" s="186"/>
      <c r="C8" s="186"/>
      <c r="D8" s="186"/>
      <c r="E8" s="186"/>
      <c r="F8" s="186"/>
      <c r="G8" s="186"/>
      <c r="H8" s="186"/>
      <c r="I8" s="186"/>
      <c r="J8" s="186"/>
      <c r="K8" s="186"/>
      <c r="L8" s="186"/>
      <c r="M8" s="186"/>
      <c r="N8" s="186"/>
    </row>
    <row r="9" spans="1:14" ht="111.75" customHeight="1">
      <c r="A9" s="45" t="s">
        <v>216</v>
      </c>
      <c r="B9" s="45" t="s">
        <v>31</v>
      </c>
      <c r="C9" s="42" t="s">
        <v>222</v>
      </c>
      <c r="D9" s="42" t="s">
        <v>2</v>
      </c>
      <c r="E9" s="21">
        <v>190</v>
      </c>
      <c r="F9" s="21"/>
      <c r="G9" s="21"/>
      <c r="H9" s="21">
        <v>240</v>
      </c>
      <c r="I9" s="21">
        <v>165</v>
      </c>
      <c r="J9" s="20">
        <f aca="true" t="shared" si="0" ref="J9:J16">COUNT(E9:I9)</f>
        <v>3</v>
      </c>
      <c r="K9" s="22">
        <f aca="true" t="shared" si="1" ref="K9:K16">STDEVA(E9:I9)/(SUM(E9:I9)/COUNTIF(E9:I9,"&gt;0"))</f>
        <v>0.19254519726705224</v>
      </c>
      <c r="L9" s="60">
        <f aca="true" t="shared" si="2" ref="L9:L16">1/J9*(SUM(E9:I9))</f>
        <v>198.33333333333331</v>
      </c>
      <c r="M9" s="58">
        <f>L9</f>
        <v>198.33333333333331</v>
      </c>
      <c r="N9" s="21">
        <v>199</v>
      </c>
    </row>
    <row r="10" spans="1:14" ht="111.75" customHeight="1">
      <c r="A10" s="45" t="s">
        <v>220</v>
      </c>
      <c r="B10" s="45" t="s">
        <v>31</v>
      </c>
      <c r="C10" s="42" t="s">
        <v>223</v>
      </c>
      <c r="D10" s="42" t="s">
        <v>2</v>
      </c>
      <c r="E10" s="21">
        <v>330</v>
      </c>
      <c r="F10" s="21">
        <v>170</v>
      </c>
      <c r="G10" s="21">
        <v>300</v>
      </c>
      <c r="H10" s="21">
        <v>260</v>
      </c>
      <c r="I10" s="21">
        <v>300</v>
      </c>
      <c r="J10" s="20">
        <f t="shared" si="0"/>
        <v>5</v>
      </c>
      <c r="K10" s="22">
        <f t="shared" si="1"/>
        <v>0.22871075022052634</v>
      </c>
      <c r="L10" s="60">
        <f t="shared" si="2"/>
        <v>272</v>
      </c>
      <c r="M10" s="58">
        <f aca="true" t="shared" si="3" ref="M10:M16">L10</f>
        <v>272</v>
      </c>
      <c r="N10" s="21">
        <v>286</v>
      </c>
    </row>
    <row r="11" spans="1:14" ht="110.25" customHeight="1">
      <c r="A11" s="45" t="s">
        <v>221</v>
      </c>
      <c r="B11" s="45" t="s">
        <v>31</v>
      </c>
      <c r="C11" s="42" t="s">
        <v>224</v>
      </c>
      <c r="D11" s="42" t="s">
        <v>2</v>
      </c>
      <c r="E11" s="21">
        <v>490</v>
      </c>
      <c r="F11" s="21">
        <v>260</v>
      </c>
      <c r="G11" s="21">
        <v>350</v>
      </c>
      <c r="H11" s="21">
        <v>260</v>
      </c>
      <c r="I11" s="21">
        <v>450</v>
      </c>
      <c r="J11" s="20">
        <f t="shared" si="0"/>
        <v>5</v>
      </c>
      <c r="K11" s="22">
        <f t="shared" si="1"/>
        <v>0.2932603762892865</v>
      </c>
      <c r="L11" s="60">
        <f t="shared" si="2"/>
        <v>362</v>
      </c>
      <c r="M11" s="58">
        <f t="shared" si="3"/>
        <v>362</v>
      </c>
      <c r="N11" s="21">
        <v>340</v>
      </c>
    </row>
    <row r="12" spans="1:14" ht="112.5" customHeight="1">
      <c r="A12" s="45" t="s">
        <v>216</v>
      </c>
      <c r="B12" s="45" t="s">
        <v>31</v>
      </c>
      <c r="C12" s="42" t="s">
        <v>225</v>
      </c>
      <c r="D12" s="42" t="s">
        <v>2</v>
      </c>
      <c r="E12" s="21">
        <v>370</v>
      </c>
      <c r="F12" s="21">
        <v>250</v>
      </c>
      <c r="G12" s="21">
        <v>300</v>
      </c>
      <c r="H12" s="21">
        <v>290</v>
      </c>
      <c r="I12" s="21">
        <v>350</v>
      </c>
      <c r="J12" s="20">
        <f t="shared" si="0"/>
        <v>5</v>
      </c>
      <c r="K12" s="22">
        <f t="shared" si="1"/>
        <v>0.1543794176768243</v>
      </c>
      <c r="L12" s="60">
        <f t="shared" si="2"/>
        <v>312</v>
      </c>
      <c r="M12" s="58">
        <f t="shared" si="3"/>
        <v>312</v>
      </c>
      <c r="N12" s="21">
        <v>320</v>
      </c>
    </row>
    <row r="13" spans="1:14" ht="95.25" customHeight="1">
      <c r="A13" s="45" t="s">
        <v>149</v>
      </c>
      <c r="B13" s="45" t="s">
        <v>31</v>
      </c>
      <c r="C13" s="42" t="s">
        <v>150</v>
      </c>
      <c r="D13" s="42" t="s">
        <v>3</v>
      </c>
      <c r="E13" s="21">
        <v>380</v>
      </c>
      <c r="F13" s="21">
        <v>270</v>
      </c>
      <c r="G13" s="21">
        <v>350</v>
      </c>
      <c r="H13" s="21">
        <v>476</v>
      </c>
      <c r="I13" s="21">
        <v>380</v>
      </c>
      <c r="J13" s="20">
        <f t="shared" si="0"/>
        <v>5</v>
      </c>
      <c r="K13" s="22">
        <f t="shared" si="1"/>
        <v>0.19901094762742297</v>
      </c>
      <c r="L13" s="60">
        <f t="shared" si="2"/>
        <v>371.20000000000005</v>
      </c>
      <c r="M13" s="58">
        <f t="shared" si="3"/>
        <v>371.20000000000005</v>
      </c>
      <c r="N13" s="21">
        <v>334.8</v>
      </c>
    </row>
    <row r="14" spans="1:14" s="26" customFormat="1" ht="101.25" customHeight="1">
      <c r="A14" s="45" t="s">
        <v>149</v>
      </c>
      <c r="B14" s="45" t="s">
        <v>31</v>
      </c>
      <c r="C14" s="42" t="s">
        <v>151</v>
      </c>
      <c r="D14" s="42" t="s">
        <v>3</v>
      </c>
      <c r="E14" s="21">
        <v>450</v>
      </c>
      <c r="F14" s="21">
        <v>350</v>
      </c>
      <c r="G14" s="21">
        <v>480</v>
      </c>
      <c r="H14" s="21">
        <v>460</v>
      </c>
      <c r="I14" s="21">
        <v>500</v>
      </c>
      <c r="J14" s="20">
        <f t="shared" si="0"/>
        <v>5</v>
      </c>
      <c r="K14" s="22">
        <f t="shared" si="1"/>
        <v>0.12957968994374994</v>
      </c>
      <c r="L14" s="60">
        <f t="shared" si="2"/>
        <v>448</v>
      </c>
      <c r="M14" s="58">
        <f t="shared" si="3"/>
        <v>448</v>
      </c>
      <c r="N14" s="21">
        <v>387.8</v>
      </c>
    </row>
    <row r="15" spans="1:14" s="26" customFormat="1" ht="104.25" customHeight="1">
      <c r="A15" s="45" t="s">
        <v>149</v>
      </c>
      <c r="B15" s="45" t="s">
        <v>31</v>
      </c>
      <c r="C15" s="42" t="s">
        <v>152</v>
      </c>
      <c r="D15" s="42" t="s">
        <v>3</v>
      </c>
      <c r="E15" s="21">
        <v>300</v>
      </c>
      <c r="F15" s="21">
        <v>250</v>
      </c>
      <c r="G15" s="21">
        <v>450</v>
      </c>
      <c r="H15" s="21">
        <v>430</v>
      </c>
      <c r="I15" s="21">
        <v>300</v>
      </c>
      <c r="J15" s="20">
        <f t="shared" si="0"/>
        <v>5</v>
      </c>
      <c r="K15" s="22">
        <f t="shared" si="1"/>
        <v>0.2557436046893519</v>
      </c>
      <c r="L15" s="60">
        <f t="shared" si="2"/>
        <v>346</v>
      </c>
      <c r="M15" s="58">
        <f t="shared" si="3"/>
        <v>346</v>
      </c>
      <c r="N15" s="21">
        <v>327.8</v>
      </c>
    </row>
    <row r="16" spans="1:14" ht="103.5" customHeight="1">
      <c r="A16" s="45" t="s">
        <v>147</v>
      </c>
      <c r="B16" s="45" t="s">
        <v>31</v>
      </c>
      <c r="C16" s="42" t="s">
        <v>148</v>
      </c>
      <c r="D16" s="42" t="s">
        <v>4</v>
      </c>
      <c r="E16" s="21">
        <v>195</v>
      </c>
      <c r="F16" s="21">
        <v>160</v>
      </c>
      <c r="G16" s="21">
        <v>180</v>
      </c>
      <c r="H16" s="21"/>
      <c r="I16" s="21">
        <v>190</v>
      </c>
      <c r="J16" s="20">
        <f t="shared" si="0"/>
        <v>4</v>
      </c>
      <c r="K16" s="22">
        <f t="shared" si="1"/>
        <v>0.0853985086023297</v>
      </c>
      <c r="L16" s="60">
        <f t="shared" si="2"/>
        <v>181.25</v>
      </c>
      <c r="M16" s="58">
        <f t="shared" si="3"/>
        <v>181.25</v>
      </c>
      <c r="N16" s="21">
        <v>173.4</v>
      </c>
    </row>
    <row r="17" spans="1:14" ht="24.75" customHeight="1">
      <c r="A17" s="77"/>
      <c r="B17" s="77"/>
      <c r="C17" s="78"/>
      <c r="D17" s="78"/>
      <c r="E17" s="79"/>
      <c r="F17" s="79"/>
      <c r="G17" s="79"/>
      <c r="H17" s="79"/>
      <c r="I17" s="79"/>
      <c r="J17" s="80"/>
      <c r="K17" s="81"/>
      <c r="L17" s="79"/>
      <c r="M17" s="79"/>
      <c r="N17" s="79"/>
    </row>
    <row r="18" spans="1:12" s="17" customFormat="1" ht="36.75" customHeight="1">
      <c r="A18" s="163"/>
      <c r="B18" s="163"/>
      <c r="C18" s="163"/>
      <c r="D18" s="163"/>
      <c r="E18" s="163"/>
      <c r="F18" s="163"/>
      <c r="G18" s="163"/>
      <c r="H18" s="163"/>
      <c r="I18" s="163"/>
      <c r="J18" s="163"/>
      <c r="K18" s="163"/>
      <c r="L18" s="163"/>
    </row>
    <row r="19" spans="1:12" s="17" customFormat="1" ht="48" customHeight="1">
      <c r="A19" s="212" t="s">
        <v>230</v>
      </c>
      <c r="B19" s="212"/>
      <c r="C19" s="212"/>
      <c r="D19" s="212"/>
      <c r="E19" s="212"/>
      <c r="F19" s="212"/>
      <c r="G19" s="212"/>
      <c r="H19" s="212"/>
      <c r="I19" s="212"/>
      <c r="J19" s="212"/>
      <c r="K19" s="212"/>
      <c r="L19" s="212"/>
    </row>
    <row r="20" spans="1:4" s="17" customFormat="1" ht="13.5" customHeight="1">
      <c r="A20" s="16"/>
      <c r="B20" s="16"/>
      <c r="C20" s="16"/>
      <c r="D20" s="16"/>
    </row>
    <row r="21" spans="1:4" s="17" customFormat="1" ht="13.5">
      <c r="A21" s="16"/>
      <c r="B21" s="16"/>
      <c r="C21" s="16"/>
      <c r="D21" s="16"/>
    </row>
    <row r="22" spans="1:4" s="17" customFormat="1" ht="13.5">
      <c r="A22" s="16"/>
      <c r="B22" s="16"/>
      <c r="C22" s="16"/>
      <c r="D22" s="16"/>
    </row>
    <row r="23" spans="1:4" s="17" customFormat="1" ht="13.5">
      <c r="A23" s="16"/>
      <c r="B23" s="16"/>
      <c r="C23" s="16"/>
      <c r="D23" s="16"/>
    </row>
    <row r="24" spans="1:4" s="17" customFormat="1" ht="13.5">
      <c r="A24" s="16"/>
      <c r="B24" s="16"/>
      <c r="C24" s="16"/>
      <c r="D24" s="16"/>
    </row>
    <row r="25" spans="1:4" s="17" customFormat="1" ht="13.5">
      <c r="A25" s="16"/>
      <c r="B25" s="16"/>
      <c r="C25" s="16"/>
      <c r="D25" s="16"/>
    </row>
    <row r="26" spans="1:4" s="17" customFormat="1" ht="13.5">
      <c r="A26" s="16"/>
      <c r="B26" s="16"/>
      <c r="C26" s="16"/>
      <c r="D26" s="16"/>
    </row>
    <row r="27" spans="1:4" s="17" customFormat="1" ht="13.5">
      <c r="A27" s="16"/>
      <c r="B27" s="16"/>
      <c r="C27" s="16"/>
      <c r="D27" s="16"/>
    </row>
    <row r="28" spans="1:4" s="17" customFormat="1" ht="13.5">
      <c r="A28" s="16"/>
      <c r="B28" s="16"/>
      <c r="C28" s="16"/>
      <c r="D28" s="16"/>
    </row>
  </sheetData>
  <sheetProtection/>
  <mergeCells count="20">
    <mergeCell ref="N5:N7"/>
    <mergeCell ref="A8:N8"/>
    <mergeCell ref="A19:L19"/>
    <mergeCell ref="E6:E7"/>
    <mergeCell ref="D5:D7"/>
    <mergeCell ref="L5:L7"/>
    <mergeCell ref="E5:I5"/>
    <mergeCell ref="G6:G7"/>
    <mergeCell ref="K5:K7"/>
    <mergeCell ref="A18:L18"/>
    <mergeCell ref="M5:M7"/>
    <mergeCell ref="J2:K2"/>
    <mergeCell ref="A3:L3"/>
    <mergeCell ref="A5:A7"/>
    <mergeCell ref="B5:B7"/>
    <mergeCell ref="C5:C7"/>
    <mergeCell ref="J5:J7"/>
    <mergeCell ref="H6:H7"/>
    <mergeCell ref="F6:F7"/>
    <mergeCell ref="I6:I7"/>
  </mergeCells>
  <printOptions/>
  <pageMargins left="0.7086614173228347" right="0.7086614173228347" top="0.7480314960629921" bottom="0" header="0.31496062992125984" footer="0.31496062992125984"/>
  <pageSetup fitToHeight="1" fitToWidth="1" horizontalDpi="600" verticalDpi="600" orientation="landscape" paperSize="9" scale="4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1"/>
  <sheetViews>
    <sheetView tabSelected="1" zoomScale="90" zoomScaleNormal="90" zoomScalePageLayoutView="0" workbookViewId="0" topLeftCell="A7">
      <selection activeCell="E13" sqref="E13"/>
    </sheetView>
  </sheetViews>
  <sheetFormatPr defaultColWidth="9.140625" defaultRowHeight="15"/>
  <cols>
    <col min="1" max="1" width="15.00390625" style="33" customWidth="1"/>
    <col min="2" max="2" width="9.421875" style="33" customWidth="1"/>
    <col min="3" max="3" width="20.8515625" style="33" customWidth="1"/>
    <col min="4" max="4" width="11.140625" style="33" customWidth="1"/>
    <col min="5" max="5" width="14.140625" style="33" customWidth="1"/>
    <col min="6" max="10" width="11.57421875" style="33" customWidth="1"/>
    <col min="11" max="11" width="8.57421875" style="33" customWidth="1"/>
    <col min="12" max="12" width="9.57421875" style="33" customWidth="1"/>
    <col min="13" max="13" width="15.57421875" style="36" customWidth="1"/>
    <col min="14" max="15" width="11.8515625" style="36" customWidth="1"/>
    <col min="16" max="16384" width="9.140625" style="33" customWidth="1"/>
  </cols>
  <sheetData>
    <row r="1" spans="1:13" ht="12">
      <c r="A1" s="31"/>
      <c r="B1" s="31"/>
      <c r="C1" s="31"/>
      <c r="D1" s="31"/>
      <c r="E1" s="32"/>
      <c r="F1" s="32"/>
      <c r="G1" s="32"/>
      <c r="H1" s="32"/>
      <c r="I1" s="32"/>
      <c r="J1" s="32"/>
      <c r="K1" s="231"/>
      <c r="L1" s="231"/>
      <c r="M1" s="231"/>
    </row>
    <row r="2" spans="1:15" ht="12">
      <c r="A2" s="31"/>
      <c r="B2" s="31"/>
      <c r="C2" s="31"/>
      <c r="D2" s="31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</row>
    <row r="3" spans="1:13" ht="12">
      <c r="A3" s="31"/>
      <c r="B3" s="31"/>
      <c r="C3" s="31"/>
      <c r="D3" s="31"/>
      <c r="E3" s="32"/>
      <c r="F3" s="32"/>
      <c r="G3" s="32"/>
      <c r="H3" s="32"/>
      <c r="I3" s="32"/>
      <c r="J3" s="32"/>
      <c r="K3" s="231" t="s">
        <v>78</v>
      </c>
      <c r="L3" s="231"/>
      <c r="M3" s="231"/>
    </row>
    <row r="4" spans="1:13" s="36" customFormat="1" ht="33.75" customHeight="1">
      <c r="A4" s="210" t="s">
        <v>297</v>
      </c>
      <c r="B4" s="210"/>
      <c r="C4" s="210"/>
      <c r="D4" s="210"/>
      <c r="E4" s="210"/>
      <c r="F4" s="210"/>
      <c r="G4" s="210"/>
      <c r="H4" s="210"/>
      <c r="I4" s="210"/>
      <c r="J4" s="210"/>
      <c r="K4" s="210"/>
      <c r="L4" s="210"/>
      <c r="M4" s="210"/>
    </row>
    <row r="5" spans="1:15" s="35" customFormat="1" ht="12">
      <c r="A5" s="34"/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</row>
    <row r="6" spans="1:15" s="36" customFormat="1" ht="30" customHeight="1">
      <c r="A6" s="222" t="s">
        <v>52</v>
      </c>
      <c r="B6" s="222" t="s">
        <v>30</v>
      </c>
      <c r="C6" s="222" t="s">
        <v>51</v>
      </c>
      <c r="D6" s="222" t="s">
        <v>17</v>
      </c>
      <c r="E6" s="224" t="s">
        <v>64</v>
      </c>
      <c r="F6" s="225"/>
      <c r="G6" s="225"/>
      <c r="H6" s="225"/>
      <c r="I6" s="225"/>
      <c r="J6" s="225"/>
      <c r="K6" s="222" t="s">
        <v>54</v>
      </c>
      <c r="L6" s="222" t="s">
        <v>55</v>
      </c>
      <c r="M6" s="214" t="s">
        <v>269</v>
      </c>
      <c r="N6" s="227" t="s">
        <v>291</v>
      </c>
      <c r="O6" s="218" t="s">
        <v>279</v>
      </c>
    </row>
    <row r="7" spans="1:15" ht="15" customHeight="1">
      <c r="A7" s="223"/>
      <c r="B7" s="223"/>
      <c r="C7" s="223"/>
      <c r="D7" s="223"/>
      <c r="E7" s="176" t="s">
        <v>319</v>
      </c>
      <c r="F7" s="176" t="s">
        <v>320</v>
      </c>
      <c r="G7" s="176" t="s">
        <v>322</v>
      </c>
      <c r="H7" s="176" t="s">
        <v>328</v>
      </c>
      <c r="I7" s="176" t="s">
        <v>329</v>
      </c>
      <c r="J7" s="176"/>
      <c r="K7" s="226"/>
      <c r="L7" s="226"/>
      <c r="M7" s="232"/>
      <c r="N7" s="228"/>
      <c r="O7" s="219"/>
    </row>
    <row r="8" spans="1:15" ht="99" customHeight="1">
      <c r="A8" s="223"/>
      <c r="B8" s="223"/>
      <c r="C8" s="223"/>
      <c r="D8" s="223"/>
      <c r="E8" s="181"/>
      <c r="F8" s="181"/>
      <c r="G8" s="178"/>
      <c r="H8" s="178"/>
      <c r="I8" s="178"/>
      <c r="J8" s="178"/>
      <c r="K8" s="226"/>
      <c r="L8" s="226"/>
      <c r="M8" s="232"/>
      <c r="N8" s="228"/>
      <c r="O8" s="219"/>
    </row>
    <row r="9" spans="1:14" ht="33.75" customHeight="1">
      <c r="A9" s="229" t="s">
        <v>272</v>
      </c>
      <c r="B9" s="230"/>
      <c r="C9" s="230"/>
      <c r="D9" s="230"/>
      <c r="E9" s="230"/>
      <c r="F9" s="230"/>
      <c r="G9" s="230"/>
      <c r="H9" s="230"/>
      <c r="I9" s="230"/>
      <c r="J9" s="230"/>
      <c r="K9" s="230"/>
      <c r="L9" s="230"/>
      <c r="M9" s="230"/>
      <c r="N9" s="230"/>
    </row>
    <row r="10" spans="1:15" s="36" customFormat="1" ht="36" customHeight="1">
      <c r="A10" s="37" t="s">
        <v>79</v>
      </c>
      <c r="B10" s="37" t="s">
        <v>31</v>
      </c>
      <c r="C10" s="6" t="s">
        <v>251</v>
      </c>
      <c r="D10" s="6" t="s">
        <v>7</v>
      </c>
      <c r="E10" s="5">
        <v>190</v>
      </c>
      <c r="F10" s="5">
        <v>135</v>
      </c>
      <c r="G10" s="5">
        <v>160</v>
      </c>
      <c r="H10" s="5"/>
      <c r="I10" s="5"/>
      <c r="J10" s="5"/>
      <c r="K10" s="6">
        <f aca="true" t="shared" si="0" ref="K10:K15">COUNT(E10:J10)</f>
        <v>3</v>
      </c>
      <c r="L10" s="7">
        <f aca="true" t="shared" si="1" ref="L10:L15">STDEVA(E10:J10)/(SUM(E10:J10)/COUNTIF(E10:J10,"&gt;0"))</f>
        <v>0.17033723342121992</v>
      </c>
      <c r="M10" s="61">
        <f aca="true" t="shared" si="2" ref="M10:M15">1/K10*(SUM(E10:J10))</f>
        <v>161.66666666666666</v>
      </c>
      <c r="N10" s="59">
        <f aca="true" t="shared" si="3" ref="N10:N15">M10</f>
        <v>161.66666666666666</v>
      </c>
      <c r="O10" s="5">
        <v>148.67</v>
      </c>
    </row>
    <row r="11" spans="1:15" ht="27" customHeight="1">
      <c r="A11" s="37" t="s">
        <v>80</v>
      </c>
      <c r="B11" s="37" t="s">
        <v>31</v>
      </c>
      <c r="C11" s="6" t="s">
        <v>217</v>
      </c>
      <c r="D11" s="6" t="s">
        <v>7</v>
      </c>
      <c r="E11" s="5">
        <v>180</v>
      </c>
      <c r="F11" s="5">
        <v>120</v>
      </c>
      <c r="G11" s="5">
        <v>170</v>
      </c>
      <c r="H11" s="5"/>
      <c r="I11" s="5"/>
      <c r="J11" s="5"/>
      <c r="K11" s="6">
        <f t="shared" si="0"/>
        <v>3</v>
      </c>
      <c r="L11" s="7">
        <f t="shared" si="1"/>
        <v>0.20518405874453122</v>
      </c>
      <c r="M11" s="61">
        <f t="shared" si="2"/>
        <v>156.66666666666666</v>
      </c>
      <c r="N11" s="59">
        <f t="shared" si="3"/>
        <v>156.66666666666666</v>
      </c>
      <c r="O11" s="5">
        <v>135</v>
      </c>
    </row>
    <row r="12" spans="1:15" s="38" customFormat="1" ht="21" customHeight="1">
      <c r="A12" s="37" t="s">
        <v>81</v>
      </c>
      <c r="B12" s="37" t="s">
        <v>31</v>
      </c>
      <c r="C12" s="6" t="s">
        <v>217</v>
      </c>
      <c r="D12" s="6" t="s">
        <v>7</v>
      </c>
      <c r="E12" s="5">
        <v>110</v>
      </c>
      <c r="F12" s="5">
        <v>95</v>
      </c>
      <c r="G12" s="5">
        <v>135</v>
      </c>
      <c r="H12" s="5">
        <v>99.9</v>
      </c>
      <c r="I12" s="5">
        <v>105.32</v>
      </c>
      <c r="J12" s="5"/>
      <c r="K12" s="6">
        <f t="shared" si="0"/>
        <v>5</v>
      </c>
      <c r="L12" s="7">
        <f t="shared" si="1"/>
        <v>0.1427601207869901</v>
      </c>
      <c r="M12" s="61">
        <f t="shared" si="2"/>
        <v>109.04400000000001</v>
      </c>
      <c r="N12" s="59">
        <f t="shared" si="3"/>
        <v>109.04400000000001</v>
      </c>
      <c r="O12" s="5">
        <v>109.33</v>
      </c>
    </row>
    <row r="13" spans="1:15" ht="33.75" customHeight="1">
      <c r="A13" s="37" t="s">
        <v>83</v>
      </c>
      <c r="B13" s="37" t="s">
        <v>31</v>
      </c>
      <c r="C13" s="6" t="s">
        <v>219</v>
      </c>
      <c r="D13" s="6" t="s">
        <v>7</v>
      </c>
      <c r="E13" s="5">
        <v>150</v>
      </c>
      <c r="F13" s="5">
        <v>85</v>
      </c>
      <c r="G13" s="5">
        <v>110</v>
      </c>
      <c r="H13" s="5">
        <v>78.08</v>
      </c>
      <c r="I13" s="5">
        <v>84.69</v>
      </c>
      <c r="J13" s="5"/>
      <c r="K13" s="6">
        <f t="shared" si="0"/>
        <v>5</v>
      </c>
      <c r="L13" s="7">
        <f t="shared" si="1"/>
        <v>0.2924323644571116</v>
      </c>
      <c r="M13" s="61">
        <f t="shared" si="2"/>
        <v>101.554</v>
      </c>
      <c r="N13" s="59">
        <f t="shared" si="3"/>
        <v>101.554</v>
      </c>
      <c r="O13" s="5">
        <v>100.67</v>
      </c>
    </row>
    <row r="14" spans="1:15" s="36" customFormat="1" ht="27" customHeight="1">
      <c r="A14" s="37" t="s">
        <v>84</v>
      </c>
      <c r="B14" s="37" t="s">
        <v>31</v>
      </c>
      <c r="C14" s="6" t="s">
        <v>217</v>
      </c>
      <c r="D14" s="6" t="s">
        <v>7</v>
      </c>
      <c r="E14" s="5">
        <v>115</v>
      </c>
      <c r="F14" s="5">
        <v>85</v>
      </c>
      <c r="G14" s="5">
        <v>95</v>
      </c>
      <c r="H14" s="5"/>
      <c r="I14" s="5"/>
      <c r="J14" s="5"/>
      <c r="K14" s="6">
        <f t="shared" si="0"/>
        <v>3</v>
      </c>
      <c r="L14" s="7">
        <f t="shared" si="1"/>
        <v>0.1553415489815541</v>
      </c>
      <c r="M14" s="61">
        <f t="shared" si="2"/>
        <v>98.33333333333333</v>
      </c>
      <c r="N14" s="59">
        <f t="shared" si="3"/>
        <v>98.33333333333333</v>
      </c>
      <c r="O14" s="5">
        <v>90.33</v>
      </c>
    </row>
    <row r="15" spans="1:15" s="36" customFormat="1" ht="35.25" customHeight="1">
      <c r="A15" s="37" t="s">
        <v>85</v>
      </c>
      <c r="B15" s="37" t="s">
        <v>31</v>
      </c>
      <c r="C15" s="6" t="s">
        <v>217</v>
      </c>
      <c r="D15" s="6" t="s">
        <v>7</v>
      </c>
      <c r="E15" s="5">
        <v>150</v>
      </c>
      <c r="F15" s="5">
        <v>140</v>
      </c>
      <c r="G15" s="5">
        <v>160</v>
      </c>
      <c r="H15" s="5">
        <v>124.24</v>
      </c>
      <c r="I15" s="5">
        <v>134.31</v>
      </c>
      <c r="J15" s="5"/>
      <c r="K15" s="6">
        <f t="shared" si="0"/>
        <v>5</v>
      </c>
      <c r="L15" s="7">
        <f t="shared" si="1"/>
        <v>0.09766110809896458</v>
      </c>
      <c r="M15" s="61">
        <f t="shared" si="2"/>
        <v>141.71</v>
      </c>
      <c r="N15" s="59">
        <f t="shared" si="3"/>
        <v>141.71</v>
      </c>
      <c r="O15" s="5">
        <v>145</v>
      </c>
    </row>
    <row r="16" spans="1:15" ht="12">
      <c r="A16" s="31"/>
      <c r="B16" s="31"/>
      <c r="C16" s="31"/>
      <c r="D16" s="31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</row>
    <row r="17" spans="1:14" ht="14.25">
      <c r="A17" s="220"/>
      <c r="B17" s="221"/>
      <c r="C17" s="221"/>
      <c r="D17" s="221"/>
      <c r="E17" s="221"/>
      <c r="F17" s="221"/>
      <c r="G17" s="221"/>
      <c r="H17" s="221"/>
      <c r="I17" s="221"/>
      <c r="J17" s="221"/>
      <c r="K17" s="221"/>
      <c r="L17" s="221"/>
      <c r="M17" s="221"/>
      <c r="N17" s="221"/>
    </row>
    <row r="18" spans="1:15" ht="12">
      <c r="A18" s="31"/>
      <c r="B18" s="31"/>
      <c r="C18" s="31"/>
      <c r="D18" s="31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</row>
    <row r="19" spans="1:15" ht="12">
      <c r="A19" s="31"/>
      <c r="B19" s="31"/>
      <c r="C19" s="31"/>
      <c r="D19" s="31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</row>
    <row r="20" spans="1:15" ht="12">
      <c r="A20" s="31"/>
      <c r="B20" s="31"/>
      <c r="C20" s="31"/>
      <c r="D20" s="31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</row>
    <row r="21" spans="1:15" ht="12">
      <c r="A21" s="31"/>
      <c r="B21" s="31"/>
      <c r="C21" s="31"/>
      <c r="D21" s="31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</row>
    <row r="22" spans="1:15" ht="12">
      <c r="A22" s="31"/>
      <c r="B22" s="31"/>
      <c r="C22" s="31"/>
      <c r="D22" s="31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</row>
    <row r="23" spans="1:15" ht="12">
      <c r="A23" s="31"/>
      <c r="B23" s="31"/>
      <c r="C23" s="31"/>
      <c r="D23" s="31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</row>
    <row r="24" spans="1:15" ht="12">
      <c r="A24" s="31"/>
      <c r="B24" s="31"/>
      <c r="C24" s="31"/>
      <c r="D24" s="31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</row>
    <row r="25" spans="1:15" ht="12">
      <c r="A25" s="31"/>
      <c r="B25" s="31"/>
      <c r="C25" s="31"/>
      <c r="D25" s="31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</row>
    <row r="26" spans="1:15" ht="12">
      <c r="A26" s="31"/>
      <c r="B26" s="31"/>
      <c r="C26" s="31"/>
      <c r="D26" s="31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</row>
    <row r="27" spans="1:15" ht="12">
      <c r="A27" s="31"/>
      <c r="B27" s="31"/>
      <c r="C27" s="31"/>
      <c r="D27" s="31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</row>
    <row r="28" spans="1:15" ht="12">
      <c r="A28" s="31"/>
      <c r="B28" s="31"/>
      <c r="C28" s="31"/>
      <c r="D28" s="31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</row>
    <row r="29" spans="1:15" ht="12">
      <c r="A29" s="31"/>
      <c r="B29" s="31"/>
      <c r="C29" s="31"/>
      <c r="D29" s="31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</row>
    <row r="30" spans="1:15" ht="12">
      <c r="A30" s="31"/>
      <c r="B30" s="31"/>
      <c r="C30" s="31"/>
      <c r="D30" s="31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</row>
    <row r="31" spans="1:15" ht="12">
      <c r="A31" s="31"/>
      <c r="B31" s="31"/>
      <c r="C31" s="31"/>
      <c r="D31" s="31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</row>
  </sheetData>
  <sheetProtection/>
  <mergeCells count="21">
    <mergeCell ref="G7:G8"/>
    <mergeCell ref="K6:K8"/>
    <mergeCell ref="H7:H8"/>
    <mergeCell ref="K1:M1"/>
    <mergeCell ref="K3:M3"/>
    <mergeCell ref="A4:M4"/>
    <mergeCell ref="A6:A8"/>
    <mergeCell ref="B6:B8"/>
    <mergeCell ref="J7:J8"/>
    <mergeCell ref="D6:D8"/>
    <mergeCell ref="M6:M8"/>
    <mergeCell ref="E7:E8"/>
    <mergeCell ref="I7:I8"/>
    <mergeCell ref="O6:O8"/>
    <mergeCell ref="A17:N17"/>
    <mergeCell ref="F7:F8"/>
    <mergeCell ref="C6:C8"/>
    <mergeCell ref="E6:J6"/>
    <mergeCell ref="L6:L8"/>
    <mergeCell ref="N6:N8"/>
    <mergeCell ref="A9:N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 Win&amp;Soft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rybalko_ov</cp:lastModifiedBy>
  <cp:lastPrinted>2021-03-22T13:03:01Z</cp:lastPrinted>
  <dcterms:created xsi:type="dcterms:W3CDTF">2014-05-12T08:05:33Z</dcterms:created>
  <dcterms:modified xsi:type="dcterms:W3CDTF">2021-04-01T12:05:28Z</dcterms:modified>
  <cp:category/>
  <cp:version/>
  <cp:contentType/>
  <cp:contentStatus/>
</cp:coreProperties>
</file>